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omments24.xml" ContentType="application/vnd.openxmlformats-officedocument.spreadsheetml.comments+xml"/>
  <Override PartName="/xl/drawings/drawing25.xml" ContentType="application/vnd.openxmlformats-officedocument.drawing+xml"/>
  <Override PartName="/xl/comments25.xml" ContentType="application/vnd.openxmlformats-officedocument.spreadsheetml.comments+xml"/>
  <Override PartName="/xl/drawings/drawing26.xml" ContentType="application/vnd.openxmlformats-officedocument.drawing+xml"/>
  <Override PartName="/xl/comments26.xml" ContentType="application/vnd.openxmlformats-officedocument.spreadsheetml.comments+xml"/>
  <Override PartName="/xl/drawings/drawing27.xml" ContentType="application/vnd.openxmlformats-officedocument.drawing+xml"/>
  <Override PartName="/xl/comments27.xml" ContentType="application/vnd.openxmlformats-officedocument.spreadsheetml.comments+xml"/>
  <Override PartName="/xl/drawings/drawing28.xml" ContentType="application/vnd.openxmlformats-officedocument.drawing+xml"/>
  <Override PartName="/xl/comments28.xml" ContentType="application/vnd.openxmlformats-officedocument.spreadsheetml.comments+xml"/>
  <Override PartName="/xl/drawings/drawing29.xml" ContentType="application/vnd.openxmlformats-officedocument.drawing+xml"/>
  <Override PartName="/xl/comments29.xml" ContentType="application/vnd.openxmlformats-officedocument.spreadsheetml.comments+xml"/>
  <Override PartName="/xl/drawings/drawing30.xml" ContentType="application/vnd.openxmlformats-officedocument.drawing+xml"/>
  <Override PartName="/xl/comments30.xml" ContentType="application/vnd.openxmlformats-officedocument.spreadsheetml.comments+xml"/>
  <Override PartName="/xl/drawings/drawing31.xml" ContentType="application/vnd.openxmlformats-officedocument.drawing+xml"/>
  <Override PartName="/xl/comments31.xml" ContentType="application/vnd.openxmlformats-officedocument.spreadsheetml.comments+xml"/>
  <Override PartName="/xl/drawings/drawing32.xml" ContentType="application/vnd.openxmlformats-officedocument.drawing+xml"/>
  <Override PartName="/xl/comments32.xml" ContentType="application/vnd.openxmlformats-officedocument.spreadsheetml.comments+xml"/>
  <Override PartName="/xl/drawings/drawing33.xml" ContentType="application/vnd.openxmlformats-officedocument.drawing+xml"/>
  <Override PartName="/xl/comments33.xml" ContentType="application/vnd.openxmlformats-officedocument.spreadsheetml.comments+xml"/>
  <Override PartName="/xl/drawings/drawing34.xml" ContentType="application/vnd.openxmlformats-officedocument.drawing+xml"/>
  <Override PartName="/xl/comments34.xml" ContentType="application/vnd.openxmlformats-officedocument.spreadsheetml.comments+xml"/>
  <Override PartName="/xl/drawings/drawing35.xml" ContentType="application/vnd.openxmlformats-officedocument.drawing+xml"/>
  <Override PartName="/xl/comments35.xml" ContentType="application/vnd.openxmlformats-officedocument.spreadsheetml.comments+xml"/>
  <Override PartName="/xl/drawings/drawing36.xml" ContentType="application/vnd.openxmlformats-officedocument.drawing+xml"/>
  <Override PartName="/xl/comments36.xml" ContentType="application/vnd.openxmlformats-officedocument.spreadsheetml.comments+xml"/>
  <Override PartName="/xl/drawings/drawing37.xml" ContentType="application/vnd.openxmlformats-officedocument.drawing+xml"/>
  <Override PartName="/xl/comments37.xml" ContentType="application/vnd.openxmlformats-officedocument.spreadsheetml.comments+xml"/>
  <Override PartName="/xl/drawings/drawing38.xml" ContentType="application/vnd.openxmlformats-officedocument.drawing+xml"/>
  <Override PartName="/xl/comments38.xml" ContentType="application/vnd.openxmlformats-officedocument.spreadsheetml.comments+xml"/>
  <Override PartName="/xl/drawings/drawing39.xml" ContentType="application/vnd.openxmlformats-officedocument.drawing+xml"/>
  <Override PartName="/xl/comments3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so9001\مدارک و مستندات\مدارک درون سازمانی\9001\QP\QP-0014\form\فرم ها مشترک\"/>
    </mc:Choice>
  </mc:AlternateContent>
  <bookViews>
    <workbookView xWindow="-120" yWindow="-120" windowWidth="24240" windowHeight="13140" activeTab="1"/>
  </bookViews>
  <sheets>
    <sheet name="راهنما" sheetId="9" r:id="rId1"/>
    <sheet name="تغییرمقادیر آیتم های پایه (1)" sheetId="1" r:id="rId2"/>
    <sheet name="تغییرمقادیر آیتم های پایه (2)" sheetId="10" r:id="rId3"/>
    <sheet name="تغییرمقادیر آیتم های پایه (3)" sheetId="11" r:id="rId4"/>
    <sheet name="تغییرمقادیر آیتم های پایه (4)" sheetId="12" r:id="rId5"/>
    <sheet name="تغییرمقادیر آیتم های پایه (5)" sheetId="13" r:id="rId6"/>
    <sheet name="تغییرمقادیر آیتم های پایه (6)" sheetId="14" r:id="rId7"/>
    <sheet name="تغییرمقادیر آیتم های پایه (7)" sheetId="15" r:id="rId8"/>
    <sheet name="تغییرمقادیر آیتم های پایه (8)" sheetId="16" r:id="rId9"/>
    <sheet name="تغییرمقادیر آیتم های پایه (9)" sheetId="17" r:id="rId10"/>
    <sheet name="تغییرمقادیر آیتم های پایه (10)" sheetId="18" r:id="rId11"/>
    <sheet name="تغییرمقادیر آیتم های پایه (11)" sheetId="23" r:id="rId12"/>
    <sheet name="تغییرمقادیر آیتم های پایه (12)" sheetId="24" r:id="rId13"/>
    <sheet name="تغییرمقادیر آیتم های پایه (13)" sheetId="25" r:id="rId14"/>
    <sheet name="تغییرمقادیر آیتم های پایه (14)" sheetId="26" r:id="rId15"/>
    <sheet name="تغییرمقادیر آیتم های پایه (15)" sheetId="27" r:id="rId16"/>
    <sheet name="تغییرمقادیر آیتم های پایه (16)" sheetId="28" r:id="rId17"/>
    <sheet name="تغییرمقادیر آیتم های پایه (17)" sheetId="29" r:id="rId18"/>
    <sheet name="تغییرمقادیر آیتم های پایه (18)" sheetId="30" r:id="rId19"/>
    <sheet name="تغییرمقادیر آیتم های پایه (19)" sheetId="31" r:id="rId20"/>
    <sheet name="تغییرمقادیر آیتم های پایه (20)" sheetId="32" r:id="rId21"/>
    <sheet name="تغییرمقادیر آیتم های پایه (21)" sheetId="33" r:id="rId22"/>
    <sheet name="تغییرمقادیر آیتم های پایه (22)" sheetId="34" r:id="rId23"/>
    <sheet name="تغییرمقادیر آیتم های پایه (23)" sheetId="35" r:id="rId24"/>
    <sheet name="تغییرمقادیر آیتم های پایه (24)" sheetId="36" r:id="rId25"/>
    <sheet name="تغییرمقادیر آیتم های پایه (25)" sheetId="37" r:id="rId26"/>
    <sheet name="تغییرمقادیر آیتم های پایه (26)" sheetId="38" r:id="rId27"/>
    <sheet name="تغییرمقادیر آیتم های پایه (27)" sheetId="39" r:id="rId28"/>
    <sheet name="تغییرمقادیر آیتم های پایه (28)" sheetId="40" r:id="rId29"/>
    <sheet name="تغییرمقادیر آیتم های پایه (29)" sheetId="41" r:id="rId30"/>
    <sheet name="تغییرمقادیر آیتم های پایه (30)" sheetId="42" r:id="rId31"/>
    <sheet name="فاکتوری" sheetId="3" r:id="rId32"/>
    <sheet name="افزایش مقادیر ستاره دار (1)" sheetId="4" r:id="rId33"/>
    <sheet name="افزایش مقادیر ستاره دار (2)" sheetId="19" r:id="rId34"/>
    <sheet name="افزایش مقادیر ستاره دار (3)" sheetId="20" r:id="rId35"/>
    <sheet name="افزایش مقادیر ستاره دار (4)" sheetId="21" r:id="rId36"/>
    <sheet name="افزایش مقادیر ستاره دار (5)" sheetId="22" r:id="rId37"/>
    <sheet name="کاهش مقادیر ستاره دار" sheetId="6" r:id="rId38"/>
    <sheet name="قیمت جدید" sheetId="44" r:id="rId39"/>
    <sheet name="خلاصه تغییرات مقادیر" sheetId="8" r:id="rId4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41" l="1"/>
  <c r="I12" i="41"/>
  <c r="K11" i="41"/>
  <c r="H26" i="8"/>
  <c r="J14" i="44" l="1"/>
  <c r="K13" i="44"/>
  <c r="I13" i="44"/>
  <c r="K12" i="44"/>
  <c r="I12" i="44"/>
  <c r="K11" i="44"/>
  <c r="K14" i="44" s="1"/>
  <c r="I11" i="44"/>
  <c r="I14" i="44" s="1"/>
  <c r="K15" i="44" l="1"/>
  <c r="K16" i="44" s="1"/>
  <c r="K17" i="44" s="1"/>
  <c r="L17" i="44" s="1"/>
  <c r="G33" i="9" l="1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J25" i="42"/>
  <c r="K24" i="42"/>
  <c r="I24" i="42"/>
  <c r="K23" i="42"/>
  <c r="I23" i="42"/>
  <c r="K22" i="42"/>
  <c r="K25" i="42" s="1"/>
  <c r="I22" i="42"/>
  <c r="I25" i="42" s="1"/>
  <c r="K14" i="42"/>
  <c r="J14" i="42"/>
  <c r="K13" i="42"/>
  <c r="I13" i="42"/>
  <c r="K12" i="42"/>
  <c r="I12" i="42"/>
  <c r="K11" i="42"/>
  <c r="I11" i="42"/>
  <c r="I14" i="42" s="1"/>
  <c r="J26" i="41"/>
  <c r="K25" i="41"/>
  <c r="I25" i="41"/>
  <c r="K24" i="41"/>
  <c r="I24" i="41"/>
  <c r="K23" i="41"/>
  <c r="I23" i="41"/>
  <c r="I26" i="41" s="1"/>
  <c r="J15" i="41"/>
  <c r="K14" i="41"/>
  <c r="I14" i="41"/>
  <c r="K13" i="41"/>
  <c r="I13" i="41"/>
  <c r="K15" i="41"/>
  <c r="I11" i="41"/>
  <c r="I15" i="41" s="1"/>
  <c r="J25" i="40"/>
  <c r="K24" i="40"/>
  <c r="I24" i="40"/>
  <c r="K23" i="40"/>
  <c r="K25" i="40" s="1"/>
  <c r="I23" i="40"/>
  <c r="K22" i="40"/>
  <c r="I22" i="40"/>
  <c r="I25" i="40" s="1"/>
  <c r="K14" i="40"/>
  <c r="J14" i="40"/>
  <c r="K13" i="40"/>
  <c r="I13" i="40"/>
  <c r="K12" i="40"/>
  <c r="I12" i="40"/>
  <c r="K11" i="40"/>
  <c r="I11" i="40"/>
  <c r="I14" i="40" s="1"/>
  <c r="J25" i="39"/>
  <c r="K24" i="39"/>
  <c r="I24" i="39"/>
  <c r="K23" i="39"/>
  <c r="I23" i="39"/>
  <c r="K22" i="39"/>
  <c r="K25" i="39" s="1"/>
  <c r="I22" i="39"/>
  <c r="I25" i="39" s="1"/>
  <c r="K14" i="39"/>
  <c r="J14" i="39"/>
  <c r="K13" i="39"/>
  <c r="I13" i="39"/>
  <c r="K12" i="39"/>
  <c r="I12" i="39"/>
  <c r="K11" i="39"/>
  <c r="I11" i="39"/>
  <c r="I14" i="39" s="1"/>
  <c r="J25" i="38"/>
  <c r="K24" i="38"/>
  <c r="I24" i="38"/>
  <c r="K23" i="38"/>
  <c r="I23" i="38"/>
  <c r="K22" i="38"/>
  <c r="K25" i="38" s="1"/>
  <c r="I22" i="38"/>
  <c r="I25" i="38" s="1"/>
  <c r="K14" i="38"/>
  <c r="J14" i="38"/>
  <c r="K13" i="38"/>
  <c r="I13" i="38"/>
  <c r="K12" i="38"/>
  <c r="I12" i="38"/>
  <c r="K11" i="38"/>
  <c r="I11" i="38"/>
  <c r="I14" i="38" s="1"/>
  <c r="J25" i="37"/>
  <c r="K24" i="37"/>
  <c r="I24" i="37"/>
  <c r="K23" i="37"/>
  <c r="I23" i="37"/>
  <c r="K22" i="37"/>
  <c r="K25" i="37" s="1"/>
  <c r="I22" i="37"/>
  <c r="I25" i="37" s="1"/>
  <c r="K14" i="37"/>
  <c r="J14" i="37"/>
  <c r="K13" i="37"/>
  <c r="I13" i="37"/>
  <c r="K12" i="37"/>
  <c r="I12" i="37"/>
  <c r="K11" i="37"/>
  <c r="I11" i="37"/>
  <c r="I14" i="37" s="1"/>
  <c r="J25" i="36"/>
  <c r="K24" i="36"/>
  <c r="I24" i="36"/>
  <c r="K23" i="36"/>
  <c r="I23" i="36"/>
  <c r="K22" i="36"/>
  <c r="K25" i="36" s="1"/>
  <c r="I22" i="36"/>
  <c r="I25" i="36" s="1"/>
  <c r="K14" i="36"/>
  <c r="J14" i="36"/>
  <c r="K13" i="36"/>
  <c r="I13" i="36"/>
  <c r="K12" i="36"/>
  <c r="I12" i="36"/>
  <c r="K11" i="36"/>
  <c r="I11" i="36"/>
  <c r="I14" i="36" s="1"/>
  <c r="J25" i="35"/>
  <c r="K24" i="35"/>
  <c r="I24" i="35"/>
  <c r="K23" i="35"/>
  <c r="I23" i="35"/>
  <c r="K22" i="35"/>
  <c r="K25" i="35" s="1"/>
  <c r="I22" i="35"/>
  <c r="I25" i="35" s="1"/>
  <c r="K14" i="35"/>
  <c r="J14" i="35"/>
  <c r="K13" i="35"/>
  <c r="I13" i="35"/>
  <c r="K12" i="35"/>
  <c r="I12" i="35"/>
  <c r="K11" i="35"/>
  <c r="I11" i="35"/>
  <c r="I14" i="35" s="1"/>
  <c r="J25" i="34"/>
  <c r="K24" i="34"/>
  <c r="I24" i="34"/>
  <c r="K23" i="34"/>
  <c r="I23" i="34"/>
  <c r="K22" i="34"/>
  <c r="K25" i="34" s="1"/>
  <c r="I22" i="34"/>
  <c r="I25" i="34" s="1"/>
  <c r="K14" i="34"/>
  <c r="J14" i="34"/>
  <c r="K13" i="34"/>
  <c r="I13" i="34"/>
  <c r="K12" i="34"/>
  <c r="I12" i="34"/>
  <c r="K11" i="34"/>
  <c r="I11" i="34"/>
  <c r="I14" i="34" s="1"/>
  <c r="J25" i="33"/>
  <c r="K24" i="33"/>
  <c r="I24" i="33"/>
  <c r="K23" i="33"/>
  <c r="I23" i="33"/>
  <c r="K22" i="33"/>
  <c r="K25" i="33" s="1"/>
  <c r="I22" i="33"/>
  <c r="I25" i="33" s="1"/>
  <c r="J14" i="33"/>
  <c r="K13" i="33"/>
  <c r="I13" i="33"/>
  <c r="K12" i="33"/>
  <c r="I12" i="33"/>
  <c r="K11" i="33"/>
  <c r="K14" i="33" s="1"/>
  <c r="I11" i="33"/>
  <c r="I14" i="33" s="1"/>
  <c r="J25" i="32"/>
  <c r="K24" i="32"/>
  <c r="I24" i="32"/>
  <c r="K23" i="32"/>
  <c r="I23" i="32"/>
  <c r="K22" i="32"/>
  <c r="K25" i="32" s="1"/>
  <c r="I22" i="32"/>
  <c r="I25" i="32" s="1"/>
  <c r="K14" i="32"/>
  <c r="J14" i="32"/>
  <c r="K13" i="32"/>
  <c r="I13" i="32"/>
  <c r="K12" i="32"/>
  <c r="I12" i="32"/>
  <c r="K11" i="32"/>
  <c r="I11" i="32"/>
  <c r="I14" i="32" s="1"/>
  <c r="J25" i="31"/>
  <c r="K24" i="31"/>
  <c r="I24" i="31"/>
  <c r="K23" i="31"/>
  <c r="K25" i="31" s="1"/>
  <c r="I23" i="31"/>
  <c r="K22" i="31"/>
  <c r="I22" i="31"/>
  <c r="I25" i="31" s="1"/>
  <c r="K14" i="31"/>
  <c r="J14" i="31"/>
  <c r="K13" i="31"/>
  <c r="I13" i="31"/>
  <c r="K12" i="31"/>
  <c r="I12" i="31"/>
  <c r="K11" i="31"/>
  <c r="I11" i="31"/>
  <c r="I14" i="31" s="1"/>
  <c r="J25" i="30"/>
  <c r="K24" i="30"/>
  <c r="I24" i="30"/>
  <c r="K23" i="30"/>
  <c r="K25" i="30" s="1"/>
  <c r="I23" i="30"/>
  <c r="K22" i="30"/>
  <c r="I22" i="30"/>
  <c r="I25" i="30" s="1"/>
  <c r="K14" i="30"/>
  <c r="J14" i="30"/>
  <c r="K13" i="30"/>
  <c r="I13" i="30"/>
  <c r="K12" i="30"/>
  <c r="I12" i="30"/>
  <c r="K11" i="30"/>
  <c r="I11" i="30"/>
  <c r="I14" i="30" s="1"/>
  <c r="J25" i="29"/>
  <c r="K24" i="29"/>
  <c r="I24" i="29"/>
  <c r="K23" i="29"/>
  <c r="I23" i="29"/>
  <c r="K22" i="29"/>
  <c r="K25" i="29" s="1"/>
  <c r="I22" i="29"/>
  <c r="I25" i="29" s="1"/>
  <c r="K14" i="29"/>
  <c r="J14" i="29"/>
  <c r="K13" i="29"/>
  <c r="I13" i="29"/>
  <c r="K12" i="29"/>
  <c r="I12" i="29"/>
  <c r="K11" i="29"/>
  <c r="I11" i="29"/>
  <c r="I14" i="29" s="1"/>
  <c r="J25" i="28"/>
  <c r="K24" i="28"/>
  <c r="I24" i="28"/>
  <c r="K23" i="28"/>
  <c r="I23" i="28"/>
  <c r="K22" i="28"/>
  <c r="K25" i="28" s="1"/>
  <c r="I22" i="28"/>
  <c r="I25" i="28" s="1"/>
  <c r="K14" i="28"/>
  <c r="J14" i="28"/>
  <c r="K13" i="28"/>
  <c r="I13" i="28"/>
  <c r="K12" i="28"/>
  <c r="I12" i="28"/>
  <c r="K11" i="28"/>
  <c r="I11" i="28"/>
  <c r="I14" i="28" s="1"/>
  <c r="J25" i="27"/>
  <c r="K24" i="27"/>
  <c r="I24" i="27"/>
  <c r="K23" i="27"/>
  <c r="I23" i="27"/>
  <c r="K22" i="27"/>
  <c r="K25" i="27" s="1"/>
  <c r="I22" i="27"/>
  <c r="I25" i="27" s="1"/>
  <c r="K14" i="27"/>
  <c r="J14" i="27"/>
  <c r="K13" i="27"/>
  <c r="I13" i="27"/>
  <c r="K12" i="27"/>
  <c r="I12" i="27"/>
  <c r="K11" i="27"/>
  <c r="I11" i="27"/>
  <c r="I14" i="27" s="1"/>
  <c r="J25" i="26"/>
  <c r="K24" i="26"/>
  <c r="I24" i="26"/>
  <c r="K23" i="26"/>
  <c r="I23" i="26"/>
  <c r="K22" i="26"/>
  <c r="K25" i="26" s="1"/>
  <c r="I22" i="26"/>
  <c r="I25" i="26" s="1"/>
  <c r="K14" i="26"/>
  <c r="J14" i="26"/>
  <c r="K13" i="26"/>
  <c r="I13" i="26"/>
  <c r="K12" i="26"/>
  <c r="I12" i="26"/>
  <c r="K11" i="26"/>
  <c r="I11" i="26"/>
  <c r="I14" i="26" s="1"/>
  <c r="J25" i="25"/>
  <c r="K24" i="25"/>
  <c r="I24" i="25"/>
  <c r="K23" i="25"/>
  <c r="I23" i="25"/>
  <c r="K22" i="25"/>
  <c r="K25" i="25" s="1"/>
  <c r="I22" i="25"/>
  <c r="I25" i="25" s="1"/>
  <c r="K14" i="25"/>
  <c r="J14" i="25"/>
  <c r="K13" i="25"/>
  <c r="I13" i="25"/>
  <c r="K12" i="25"/>
  <c r="I12" i="25"/>
  <c r="K11" i="25"/>
  <c r="I11" i="25"/>
  <c r="I14" i="25" s="1"/>
  <c r="J25" i="24"/>
  <c r="K24" i="24"/>
  <c r="I24" i="24"/>
  <c r="K23" i="24"/>
  <c r="K25" i="24" s="1"/>
  <c r="I23" i="24"/>
  <c r="K22" i="24"/>
  <c r="I22" i="24"/>
  <c r="I25" i="24" s="1"/>
  <c r="K14" i="24"/>
  <c r="J14" i="24"/>
  <c r="K13" i="24"/>
  <c r="I13" i="24"/>
  <c r="K12" i="24"/>
  <c r="I12" i="24"/>
  <c r="K11" i="24"/>
  <c r="I11" i="24"/>
  <c r="I14" i="24" s="1"/>
  <c r="J25" i="23"/>
  <c r="K24" i="23"/>
  <c r="I24" i="23"/>
  <c r="K23" i="23"/>
  <c r="I23" i="23"/>
  <c r="K22" i="23"/>
  <c r="K25" i="23" s="1"/>
  <c r="I22" i="23"/>
  <c r="I25" i="23" s="1"/>
  <c r="K14" i="23"/>
  <c r="J14" i="23"/>
  <c r="K13" i="23"/>
  <c r="I13" i="23"/>
  <c r="K12" i="23"/>
  <c r="I12" i="23"/>
  <c r="K11" i="23"/>
  <c r="I11" i="23"/>
  <c r="I14" i="23" s="1"/>
  <c r="I13" i="10"/>
  <c r="I11" i="10"/>
  <c r="E39" i="9"/>
  <c r="E38" i="9"/>
  <c r="E37" i="9"/>
  <c r="E36" i="9"/>
  <c r="E35" i="9"/>
  <c r="J13" i="22"/>
  <c r="K12" i="22"/>
  <c r="I12" i="22"/>
  <c r="K11" i="22"/>
  <c r="K13" i="22" s="1"/>
  <c r="I11" i="22"/>
  <c r="J13" i="21"/>
  <c r="K12" i="21"/>
  <c r="I12" i="21"/>
  <c r="K11" i="21"/>
  <c r="K13" i="21" s="1"/>
  <c r="I11" i="21"/>
  <c r="I13" i="21" s="1"/>
  <c r="J13" i="20"/>
  <c r="K12" i="20"/>
  <c r="I12" i="20"/>
  <c r="K11" i="20"/>
  <c r="K13" i="20" s="1"/>
  <c r="I11" i="20"/>
  <c r="I13" i="20" s="1"/>
  <c r="J13" i="19"/>
  <c r="K12" i="19"/>
  <c r="I12" i="19"/>
  <c r="K11" i="19"/>
  <c r="K13" i="19" s="1"/>
  <c r="I11" i="19"/>
  <c r="G13" i="9"/>
  <c r="G12" i="9"/>
  <c r="G11" i="9"/>
  <c r="G10" i="9"/>
  <c r="G9" i="9"/>
  <c r="G8" i="9"/>
  <c r="G7" i="9"/>
  <c r="G6" i="9"/>
  <c r="E13" i="9"/>
  <c r="E12" i="9"/>
  <c r="E11" i="9"/>
  <c r="E10" i="9"/>
  <c r="E9" i="9"/>
  <c r="E8" i="9"/>
  <c r="E7" i="9"/>
  <c r="E6" i="9"/>
  <c r="G5" i="9"/>
  <c r="E5" i="9"/>
  <c r="J25" i="18"/>
  <c r="K24" i="18"/>
  <c r="I24" i="18"/>
  <c r="K23" i="18"/>
  <c r="K25" i="18" s="1"/>
  <c r="I23" i="18"/>
  <c r="K22" i="18"/>
  <c r="I22" i="18"/>
  <c r="I25" i="18" s="1"/>
  <c r="J14" i="18"/>
  <c r="K13" i="18"/>
  <c r="I13" i="18"/>
  <c r="K12" i="18"/>
  <c r="I12" i="18"/>
  <c r="K11" i="18"/>
  <c r="K14" i="18" s="1"/>
  <c r="I11" i="18"/>
  <c r="I14" i="18" s="1"/>
  <c r="J25" i="17"/>
  <c r="K24" i="17"/>
  <c r="I24" i="17"/>
  <c r="K23" i="17"/>
  <c r="I23" i="17"/>
  <c r="K22" i="17"/>
  <c r="K25" i="17" s="1"/>
  <c r="I22" i="17"/>
  <c r="J14" i="17"/>
  <c r="K13" i="17"/>
  <c r="I13" i="17"/>
  <c r="K12" i="17"/>
  <c r="I12" i="17"/>
  <c r="K11" i="17"/>
  <c r="K14" i="17" s="1"/>
  <c r="I11" i="17"/>
  <c r="J25" i="16"/>
  <c r="K24" i="16"/>
  <c r="I24" i="16"/>
  <c r="K23" i="16"/>
  <c r="I23" i="16"/>
  <c r="K22" i="16"/>
  <c r="I22" i="16"/>
  <c r="J14" i="16"/>
  <c r="K13" i="16"/>
  <c r="I13" i="16"/>
  <c r="K12" i="16"/>
  <c r="K14" i="16" s="1"/>
  <c r="I12" i="16"/>
  <c r="K11" i="16"/>
  <c r="I11" i="16"/>
  <c r="J25" i="15"/>
  <c r="K24" i="15"/>
  <c r="I24" i="15"/>
  <c r="K23" i="15"/>
  <c r="I23" i="15"/>
  <c r="K22" i="15"/>
  <c r="K25" i="15" s="1"/>
  <c r="I22" i="15"/>
  <c r="J14" i="15"/>
  <c r="K13" i="15"/>
  <c r="I13" i="15"/>
  <c r="K12" i="15"/>
  <c r="I12" i="15"/>
  <c r="K11" i="15"/>
  <c r="K14" i="15" s="1"/>
  <c r="I11" i="15"/>
  <c r="J25" i="14"/>
  <c r="K24" i="14"/>
  <c r="I24" i="14"/>
  <c r="K23" i="14"/>
  <c r="K25" i="14" s="1"/>
  <c r="I23" i="14"/>
  <c r="K22" i="14"/>
  <c r="I22" i="14"/>
  <c r="I25" i="14" s="1"/>
  <c r="J14" i="14"/>
  <c r="K13" i="14"/>
  <c r="I13" i="14"/>
  <c r="K12" i="14"/>
  <c r="K14" i="14" s="1"/>
  <c r="I12" i="14"/>
  <c r="K11" i="14"/>
  <c r="I11" i="14"/>
  <c r="I14" i="14" s="1"/>
  <c r="J25" i="13"/>
  <c r="K24" i="13"/>
  <c r="I24" i="13"/>
  <c r="K23" i="13"/>
  <c r="K25" i="13" s="1"/>
  <c r="I23" i="13"/>
  <c r="K22" i="13"/>
  <c r="I22" i="13"/>
  <c r="I25" i="13" s="1"/>
  <c r="J14" i="13"/>
  <c r="K13" i="13"/>
  <c r="I13" i="13"/>
  <c r="K12" i="13"/>
  <c r="K14" i="13" s="1"/>
  <c r="I12" i="13"/>
  <c r="K11" i="13"/>
  <c r="I11" i="13"/>
  <c r="I14" i="13" s="1"/>
  <c r="J25" i="12"/>
  <c r="K24" i="12"/>
  <c r="I24" i="12"/>
  <c r="K23" i="12"/>
  <c r="I23" i="12"/>
  <c r="K22" i="12"/>
  <c r="K25" i="12" s="1"/>
  <c r="I22" i="12"/>
  <c r="J14" i="12"/>
  <c r="K13" i="12"/>
  <c r="I13" i="12"/>
  <c r="K12" i="12"/>
  <c r="I12" i="12"/>
  <c r="K11" i="12"/>
  <c r="K14" i="12" s="1"/>
  <c r="I11" i="12"/>
  <c r="J25" i="11"/>
  <c r="K24" i="11"/>
  <c r="I24" i="11"/>
  <c r="K23" i="11"/>
  <c r="I23" i="11"/>
  <c r="K22" i="11"/>
  <c r="K25" i="11" s="1"/>
  <c r="I22" i="11"/>
  <c r="J14" i="11"/>
  <c r="K13" i="11"/>
  <c r="I13" i="11"/>
  <c r="K12" i="11"/>
  <c r="I12" i="11"/>
  <c r="K11" i="11"/>
  <c r="K14" i="11" s="1"/>
  <c r="I11" i="11"/>
  <c r="J26" i="10"/>
  <c r="K25" i="10"/>
  <c r="I25" i="10"/>
  <c r="K24" i="10"/>
  <c r="I24" i="10"/>
  <c r="K23" i="10"/>
  <c r="I23" i="10"/>
  <c r="J15" i="10"/>
  <c r="K14" i="10"/>
  <c r="I14" i="10"/>
  <c r="K13" i="10"/>
  <c r="K11" i="10"/>
  <c r="G4" i="9"/>
  <c r="E4" i="9"/>
  <c r="J25" i="1"/>
  <c r="K24" i="1"/>
  <c r="I24" i="1"/>
  <c r="K23" i="1"/>
  <c r="I23" i="1"/>
  <c r="K22" i="1"/>
  <c r="I22" i="1"/>
  <c r="J14" i="1"/>
  <c r="K13" i="1"/>
  <c r="I13" i="1"/>
  <c r="K12" i="1"/>
  <c r="I12" i="1"/>
  <c r="K11" i="1"/>
  <c r="I11" i="1"/>
  <c r="K36" i="8"/>
  <c r="I12" i="8"/>
  <c r="I11" i="8"/>
  <c r="I10" i="8"/>
  <c r="J14" i="6"/>
  <c r="K13" i="6"/>
  <c r="I13" i="6"/>
  <c r="K12" i="6"/>
  <c r="K14" i="6" s="1"/>
  <c r="I12" i="6"/>
  <c r="K11" i="6"/>
  <c r="I11" i="6"/>
  <c r="I14" i="6" s="1"/>
  <c r="J13" i="4"/>
  <c r="K12" i="4"/>
  <c r="I12" i="4"/>
  <c r="K11" i="4"/>
  <c r="I11" i="4"/>
  <c r="I13" i="4" s="1"/>
  <c r="J14" i="3"/>
  <c r="K13" i="3"/>
  <c r="I13" i="3"/>
  <c r="K12" i="3"/>
  <c r="I12" i="3"/>
  <c r="K11" i="3"/>
  <c r="K14" i="3" s="1"/>
  <c r="I11" i="3"/>
  <c r="K26" i="41" l="1"/>
  <c r="I13" i="22"/>
  <c r="I13" i="19"/>
  <c r="K13" i="4"/>
  <c r="I14" i="3"/>
  <c r="K26" i="42"/>
  <c r="K15" i="42"/>
  <c r="K17" i="42" s="1"/>
  <c r="K16" i="42"/>
  <c r="K27" i="41"/>
  <c r="K16" i="41"/>
  <c r="K26" i="40"/>
  <c r="K15" i="40"/>
  <c r="K26" i="39"/>
  <c r="K27" i="39" s="1"/>
  <c r="K15" i="39"/>
  <c r="K17" i="39" s="1"/>
  <c r="K16" i="39"/>
  <c r="K26" i="38"/>
  <c r="K15" i="38"/>
  <c r="K17" i="38" s="1"/>
  <c r="K16" i="38"/>
  <c r="K26" i="37"/>
  <c r="K15" i="37"/>
  <c r="K17" i="37" s="1"/>
  <c r="K16" i="37"/>
  <c r="K26" i="36"/>
  <c r="K15" i="36"/>
  <c r="K17" i="36" s="1"/>
  <c r="K16" i="36"/>
  <c r="K26" i="35"/>
  <c r="K27" i="35" s="1"/>
  <c r="K28" i="35" s="1"/>
  <c r="K15" i="35"/>
  <c r="K17" i="35" s="1"/>
  <c r="K16" i="35"/>
  <c r="K26" i="34"/>
  <c r="K15" i="34"/>
  <c r="K17" i="34" s="1"/>
  <c r="K18" i="34" s="1"/>
  <c r="K16" i="34"/>
  <c r="K26" i="33"/>
  <c r="K27" i="33" s="1"/>
  <c r="K16" i="33"/>
  <c r="K18" i="33" s="1"/>
  <c r="K15" i="33"/>
  <c r="K17" i="33" s="1"/>
  <c r="K26" i="32"/>
  <c r="K27" i="32" s="1"/>
  <c r="K28" i="32" s="1"/>
  <c r="K15" i="32"/>
  <c r="K17" i="32" s="1"/>
  <c r="K16" i="32"/>
  <c r="K26" i="31"/>
  <c r="K15" i="31"/>
  <c r="K17" i="31" s="1"/>
  <c r="K18" i="31" s="1"/>
  <c r="K16" i="31"/>
  <c r="K26" i="30"/>
  <c r="K27" i="30" s="1"/>
  <c r="K15" i="30"/>
  <c r="K17" i="30" s="1"/>
  <c r="K16" i="30"/>
  <c r="K26" i="29"/>
  <c r="K15" i="29"/>
  <c r="K17" i="29" s="1"/>
  <c r="K16" i="29"/>
  <c r="K26" i="28"/>
  <c r="K15" i="28"/>
  <c r="K17" i="28" s="1"/>
  <c r="K16" i="28"/>
  <c r="K18" i="28" s="1"/>
  <c r="K26" i="27"/>
  <c r="K15" i="27"/>
  <c r="K17" i="27" s="1"/>
  <c r="K16" i="27"/>
  <c r="K26" i="26"/>
  <c r="K15" i="26"/>
  <c r="K17" i="26" s="1"/>
  <c r="K16" i="26"/>
  <c r="K26" i="25"/>
  <c r="K15" i="25"/>
  <c r="K17" i="25" s="1"/>
  <c r="K16" i="25"/>
  <c r="K26" i="24"/>
  <c r="K15" i="24"/>
  <c r="K17" i="24" s="1"/>
  <c r="K18" i="24" s="1"/>
  <c r="K16" i="24"/>
  <c r="K26" i="23"/>
  <c r="K27" i="23" s="1"/>
  <c r="K28" i="23" s="1"/>
  <c r="K15" i="23"/>
  <c r="K17" i="23" s="1"/>
  <c r="K16" i="23"/>
  <c r="I14" i="17"/>
  <c r="I25" i="17"/>
  <c r="I14" i="16"/>
  <c r="I25" i="16"/>
  <c r="K25" i="16"/>
  <c r="K26" i="16" s="1"/>
  <c r="K27" i="16" s="1"/>
  <c r="K28" i="16" s="1"/>
  <c r="I14" i="15"/>
  <c r="I25" i="15"/>
  <c r="I14" i="12"/>
  <c r="I25" i="12"/>
  <c r="I14" i="11"/>
  <c r="I25" i="11"/>
  <c r="K26" i="10"/>
  <c r="K27" i="10" s="1"/>
  <c r="K28" i="10" s="1"/>
  <c r="I26" i="10"/>
  <c r="K15" i="10"/>
  <c r="I14" i="1"/>
  <c r="K25" i="1"/>
  <c r="I15" i="10"/>
  <c r="I25" i="1"/>
  <c r="K14" i="1"/>
  <c r="K14" i="22"/>
  <c r="K15" i="22"/>
  <c r="K14" i="21"/>
  <c r="K14" i="20"/>
  <c r="K14" i="19"/>
  <c r="K15" i="19" s="1"/>
  <c r="K26" i="18"/>
  <c r="K15" i="18"/>
  <c r="K26" i="17"/>
  <c r="K15" i="17"/>
  <c r="K16" i="17" s="1"/>
  <c r="K15" i="16"/>
  <c r="K26" i="15"/>
  <c r="K15" i="15"/>
  <c r="K26" i="14"/>
  <c r="K27" i="14" s="1"/>
  <c r="K15" i="14"/>
  <c r="K16" i="14" s="1"/>
  <c r="K26" i="13"/>
  <c r="K15" i="13"/>
  <c r="K26" i="12"/>
  <c r="K27" i="12" s="1"/>
  <c r="K15" i="12"/>
  <c r="K16" i="12" s="1"/>
  <c r="K26" i="11"/>
  <c r="K27" i="11" s="1"/>
  <c r="K15" i="11"/>
  <c r="K16" i="11" s="1"/>
  <c r="K16" i="10"/>
  <c r="K17" i="10" s="1"/>
  <c r="K15" i="1"/>
  <c r="K16" i="1" s="1"/>
  <c r="K26" i="1"/>
  <c r="K27" i="1" s="1"/>
  <c r="K15" i="6"/>
  <c r="K16" i="6" s="1"/>
  <c r="K14" i="4"/>
  <c r="K15" i="3"/>
  <c r="K16" i="3" s="1"/>
  <c r="K17" i="3" s="1"/>
  <c r="L17" i="3" s="1"/>
  <c r="K17" i="41" l="1"/>
  <c r="K18" i="41" s="1"/>
  <c r="K19" i="41" s="1"/>
  <c r="K16" i="22"/>
  <c r="K15" i="21"/>
  <c r="K16" i="21" s="1"/>
  <c r="K18" i="42"/>
  <c r="K27" i="42"/>
  <c r="K28" i="41"/>
  <c r="K16" i="40"/>
  <c r="K17" i="40" s="1"/>
  <c r="K28" i="40"/>
  <c r="K27" i="40"/>
  <c r="K29" i="40" s="1"/>
  <c r="K28" i="39"/>
  <c r="K29" i="39" s="1"/>
  <c r="K18" i="39"/>
  <c r="K18" i="38"/>
  <c r="K27" i="38"/>
  <c r="K18" i="37"/>
  <c r="K27" i="37"/>
  <c r="K18" i="36"/>
  <c r="K27" i="36"/>
  <c r="K29" i="35"/>
  <c r="K18" i="35"/>
  <c r="K30" i="35" s="1"/>
  <c r="K31" i="35" s="1"/>
  <c r="K27" i="34"/>
  <c r="K28" i="34" s="1"/>
  <c r="K28" i="33"/>
  <c r="K29" i="33" s="1"/>
  <c r="K30" i="33" s="1"/>
  <c r="K31" i="33" s="1"/>
  <c r="K29" i="32"/>
  <c r="K18" i="32"/>
  <c r="K30" i="32" s="1"/>
  <c r="K31" i="32" s="1"/>
  <c r="K27" i="31"/>
  <c r="K18" i="30"/>
  <c r="K28" i="30"/>
  <c r="K29" i="30" s="1"/>
  <c r="K18" i="29"/>
  <c r="K27" i="29"/>
  <c r="K27" i="28"/>
  <c r="K27" i="27"/>
  <c r="K18" i="27"/>
  <c r="K27" i="26"/>
  <c r="K18" i="26"/>
  <c r="K18" i="25"/>
  <c r="K27" i="25"/>
  <c r="K27" i="24"/>
  <c r="K29" i="23"/>
  <c r="K18" i="23"/>
  <c r="K30" i="23" s="1"/>
  <c r="K31" i="23" s="1"/>
  <c r="K17" i="17"/>
  <c r="K18" i="17" s="1"/>
  <c r="K16" i="16"/>
  <c r="K17" i="16" s="1"/>
  <c r="K18" i="16" s="1"/>
  <c r="K30" i="16" s="1"/>
  <c r="K31" i="16" s="1"/>
  <c r="K17" i="14"/>
  <c r="K18" i="14" s="1"/>
  <c r="K16" i="13"/>
  <c r="K17" i="13" s="1"/>
  <c r="K17" i="12"/>
  <c r="K18" i="12" s="1"/>
  <c r="K17" i="11"/>
  <c r="K18" i="11" s="1"/>
  <c r="K17" i="22"/>
  <c r="K15" i="20"/>
  <c r="K16" i="20" s="1"/>
  <c r="K16" i="19"/>
  <c r="K17" i="19" s="1"/>
  <c r="K16" i="18"/>
  <c r="K17" i="18" s="1"/>
  <c r="K27" i="18"/>
  <c r="K27" i="17"/>
  <c r="K29" i="16"/>
  <c r="K27" i="15"/>
  <c r="K16" i="15"/>
  <c r="K17" i="15" s="1"/>
  <c r="K28" i="14"/>
  <c r="K29" i="14" s="1"/>
  <c r="K27" i="13"/>
  <c r="K28" i="13" s="1"/>
  <c r="K28" i="12"/>
  <c r="K29" i="12" s="1"/>
  <c r="K28" i="11"/>
  <c r="K29" i="11" s="1"/>
  <c r="K18" i="10"/>
  <c r="K19" i="10" s="1"/>
  <c r="K29" i="10"/>
  <c r="K30" i="10" s="1"/>
  <c r="K17" i="1"/>
  <c r="K18" i="1" s="1"/>
  <c r="K28" i="1"/>
  <c r="K29" i="1" s="1"/>
  <c r="K17" i="6"/>
  <c r="K18" i="6" s="1"/>
  <c r="K15" i="4"/>
  <c r="K16" i="4" s="1"/>
  <c r="I26" i="8" l="1"/>
  <c r="J26" i="8" s="1"/>
  <c r="H33" i="8"/>
  <c r="H36" i="8" s="1"/>
  <c r="F36" i="8" s="1"/>
  <c r="K19" i="6"/>
  <c r="L19" i="6" s="1"/>
  <c r="H23" i="8"/>
  <c r="K17" i="21"/>
  <c r="K28" i="42"/>
  <c r="K29" i="42" s="1"/>
  <c r="K30" i="42" s="1"/>
  <c r="K31" i="42" s="1"/>
  <c r="K29" i="41"/>
  <c r="K30" i="41" s="1"/>
  <c r="K31" i="41" s="1"/>
  <c r="K32" i="41" s="1"/>
  <c r="K18" i="40"/>
  <c r="K30" i="40" s="1"/>
  <c r="K31" i="40" s="1"/>
  <c r="K30" i="39"/>
  <c r="K31" i="39" s="1"/>
  <c r="K28" i="38"/>
  <c r="K29" i="38" s="1"/>
  <c r="K30" i="38" s="1"/>
  <c r="K31" i="38" s="1"/>
  <c r="K28" i="37"/>
  <c r="K29" i="37" s="1"/>
  <c r="K30" i="37" s="1"/>
  <c r="K31" i="37" s="1"/>
  <c r="K28" i="36"/>
  <c r="K29" i="36" s="1"/>
  <c r="K30" i="36" s="1"/>
  <c r="K31" i="36" s="1"/>
  <c r="K29" i="34"/>
  <c r="K30" i="34" s="1"/>
  <c r="K31" i="34" s="1"/>
  <c r="K28" i="31"/>
  <c r="K29" i="31" s="1"/>
  <c r="K30" i="31" s="1"/>
  <c r="K31" i="31" s="1"/>
  <c r="K30" i="30"/>
  <c r="K31" i="30" s="1"/>
  <c r="K28" i="29"/>
  <c r="K29" i="29" s="1"/>
  <c r="K30" i="29" s="1"/>
  <c r="K31" i="29" s="1"/>
  <c r="K28" i="28"/>
  <c r="K29" i="28" s="1"/>
  <c r="K30" i="28" s="1"/>
  <c r="K31" i="28" s="1"/>
  <c r="K28" i="27"/>
  <c r="K29" i="27" s="1"/>
  <c r="K30" i="27" s="1"/>
  <c r="K31" i="27" s="1"/>
  <c r="K28" i="26"/>
  <c r="K29" i="26" s="1"/>
  <c r="K30" i="26" s="1"/>
  <c r="K31" i="26" s="1"/>
  <c r="K28" i="25"/>
  <c r="K29" i="25" s="1"/>
  <c r="K30" i="25" s="1"/>
  <c r="K31" i="25" s="1"/>
  <c r="K28" i="24"/>
  <c r="K29" i="24" s="1"/>
  <c r="K30" i="24" s="1"/>
  <c r="K31" i="24" s="1"/>
  <c r="K18" i="13"/>
  <c r="K30" i="12"/>
  <c r="K31" i="12" s="1"/>
  <c r="K19" i="22"/>
  <c r="K18" i="22"/>
  <c r="L18" i="22" s="1"/>
  <c r="K19" i="21"/>
  <c r="K18" i="21"/>
  <c r="L18" i="21" s="1"/>
  <c r="K17" i="20"/>
  <c r="K18" i="19"/>
  <c r="K19" i="19"/>
  <c r="K28" i="18"/>
  <c r="K29" i="18" s="1"/>
  <c r="K18" i="18"/>
  <c r="K28" i="17"/>
  <c r="K29" i="17" s="1"/>
  <c r="K30" i="17" s="1"/>
  <c r="K31" i="17" s="1"/>
  <c r="K18" i="15"/>
  <c r="K28" i="15"/>
  <c r="K29" i="15" s="1"/>
  <c r="K30" i="14"/>
  <c r="K31" i="14" s="1"/>
  <c r="K29" i="13"/>
  <c r="K30" i="13" s="1"/>
  <c r="K31" i="13" s="1"/>
  <c r="K30" i="11"/>
  <c r="K31" i="10"/>
  <c r="K30" i="1"/>
  <c r="K17" i="4"/>
  <c r="H31" i="8" l="1"/>
  <c r="I23" i="8"/>
  <c r="J23" i="8" s="1"/>
  <c r="L18" i="19"/>
  <c r="H18" i="8"/>
  <c r="G18" i="8" s="1"/>
  <c r="I18" i="8" s="1"/>
  <c r="J18" i="8" s="1"/>
  <c r="K31" i="11"/>
  <c r="J12" i="8"/>
  <c r="K32" i="10"/>
  <c r="J11" i="8"/>
  <c r="K31" i="1"/>
  <c r="J10" i="8"/>
  <c r="K19" i="20"/>
  <c r="K18" i="20"/>
  <c r="K30" i="18"/>
  <c r="K31" i="18" s="1"/>
  <c r="K30" i="15"/>
  <c r="K31" i="15" s="1"/>
  <c r="K19" i="4"/>
  <c r="K18" i="4"/>
  <c r="L18" i="20" l="1"/>
  <c r="H19" i="8"/>
  <c r="G19" i="8" s="1"/>
  <c r="I19" i="8" s="1"/>
  <c r="J19" i="8" s="1"/>
  <c r="L18" i="4"/>
  <c r="H17" i="8"/>
  <c r="J13" i="8"/>
  <c r="H28" i="8" s="1"/>
  <c r="J14" i="8"/>
  <c r="H30" i="8" s="1"/>
  <c r="H34" i="8" s="1"/>
  <c r="H37" i="8" s="1"/>
  <c r="F37" i="8" s="1"/>
  <c r="G17" i="8" l="1"/>
  <c r="I17" i="8" s="1"/>
  <c r="J17" i="8" s="1"/>
  <c r="H20" i="8"/>
  <c r="H29" i="8" s="1"/>
  <c r="H32" i="8" s="1"/>
  <c r="H35" i="8" l="1"/>
  <c r="F35" i="8" s="1"/>
  <c r="K32" i="8"/>
  <c r="J35" i="8" l="1"/>
  <c r="K35" i="8" s="1"/>
</calcChain>
</file>

<file path=xl/comments1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10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11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12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13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14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15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16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17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18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19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2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20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20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3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3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9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20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21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22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23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24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25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26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27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28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29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20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20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3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3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9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3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30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31.xml><?xml version="1.0" encoding="utf-8"?>
<comments xmlns="http://schemas.openxmlformats.org/spreadsheetml/2006/main">
  <authors>
    <author>360484</author>
    <author>10740</author>
  </authors>
  <commentList>
    <comment ref="B11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</commentList>
</comments>
</file>

<file path=xl/comments32.xml><?xml version="1.0" encoding="utf-8"?>
<comments xmlns="http://schemas.openxmlformats.org/spreadsheetml/2006/main">
  <authors>
    <author>Ebrahimi</author>
    <author>10740</author>
    <author>360484</author>
  </authors>
  <commentList>
    <comment ref="L5" authorId="0" shapeId="0">
      <text>
        <r>
          <rPr>
            <b/>
            <sz val="12"/>
            <color indexed="81"/>
            <rFont val="Tahoma"/>
            <family val="2"/>
          </rPr>
          <t xml:space="preserve">Ebrahimi:
</t>
        </r>
        <r>
          <rPr>
            <sz val="12"/>
            <color indexed="81"/>
            <rFont val="Tahoma"/>
            <family val="2"/>
          </rPr>
          <t xml:space="preserve">مبلغ کل آیتم های غیر پایه هر فصل؛ </t>
        </r>
        <r>
          <rPr>
            <b/>
            <sz val="12"/>
            <color indexed="81"/>
            <rFont val="Tahoma"/>
            <family val="2"/>
          </rPr>
          <t>حاصل ضرب</t>
        </r>
        <r>
          <rPr>
            <sz val="12"/>
            <color indexed="81"/>
            <rFont val="Tahoma"/>
            <family val="2"/>
          </rPr>
          <t xml:space="preserve"> مبلغ کل </t>
        </r>
        <r>
          <rPr>
            <b/>
            <sz val="12"/>
            <color indexed="81"/>
            <rFont val="Tahoma"/>
            <family val="2"/>
          </rPr>
          <t>آیتم  های غیر پایه</t>
        </r>
        <r>
          <rPr>
            <sz val="12"/>
            <color indexed="81"/>
            <rFont val="Tahoma"/>
            <family val="2"/>
          </rPr>
          <t xml:space="preserve"> در قسمت </t>
        </r>
        <r>
          <rPr>
            <b/>
            <sz val="12"/>
            <color indexed="81"/>
            <rFont val="Tahoma"/>
            <family val="2"/>
          </rPr>
          <t>خلاصه مالی کل منظم به پیمان</t>
        </r>
        <r>
          <rPr>
            <sz val="12"/>
            <color indexed="81"/>
            <rFont val="Tahoma"/>
            <family val="2"/>
          </rPr>
          <t xml:space="preserve"> در </t>
        </r>
        <r>
          <rPr>
            <b/>
            <sz val="12"/>
            <color indexed="81"/>
            <rFont val="Tahoma"/>
            <family val="2"/>
          </rPr>
          <t>ضریب پیمان</t>
        </r>
        <r>
          <rPr>
            <sz val="12"/>
            <color indexed="81"/>
            <rFont val="Tahoma"/>
            <family val="2"/>
          </rPr>
          <t xml:space="preserve"> می باشد
   در خصوص قراردادهایی که جمع مبلغ آیتم های غیر پایه آن منفی می باشد،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آن در این قسمت </t>
        </r>
        <r>
          <rPr>
            <b/>
            <sz val="12"/>
            <color indexed="81"/>
            <rFont val="Tahoma"/>
            <family val="2"/>
          </rPr>
          <t>درج گردد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 xml:space="preserve">Ebrahimi:
</t>
        </r>
        <r>
          <rPr>
            <sz val="12"/>
            <color indexed="81"/>
            <rFont val="Tahoma"/>
            <family val="2"/>
          </rPr>
          <t xml:space="preserve">در خصوص </t>
        </r>
        <r>
          <rPr>
            <b/>
            <sz val="12"/>
            <color indexed="81"/>
            <rFont val="Tahoma"/>
            <family val="2"/>
          </rPr>
          <t>درصد کل افزایش مقادیر ستاره دار قبلی</t>
        </r>
        <r>
          <rPr>
            <sz val="12"/>
            <color indexed="81"/>
            <rFont val="Tahoma"/>
            <family val="2"/>
          </rPr>
          <t xml:space="preserve">، از </t>
        </r>
        <r>
          <rPr>
            <b/>
            <sz val="12"/>
            <color indexed="81"/>
            <rFont val="Tahoma"/>
            <family val="2"/>
          </rPr>
          <t xml:space="preserve">آخرین نامه </t>
        </r>
        <r>
          <rPr>
            <sz val="12"/>
            <color indexed="81"/>
            <rFont val="Tahoma"/>
            <family val="2"/>
          </rPr>
          <t xml:space="preserve">دریافتی دارای درصد ابلاغ آیتم های غیر پایه فصل صادره از دفتر </t>
        </r>
        <r>
          <rPr>
            <b/>
            <sz val="12"/>
            <color indexed="81"/>
            <rFont val="Tahoma"/>
            <family val="2"/>
          </rPr>
          <t>امورقراردادها</t>
        </r>
        <r>
          <rPr>
            <sz val="12"/>
            <color indexed="81"/>
            <rFont val="Tahoma"/>
            <family val="2"/>
          </rPr>
          <t xml:space="preserve"> با </t>
        </r>
        <r>
          <rPr>
            <b/>
            <sz val="12"/>
            <color indexed="81"/>
            <rFont val="Tahoma"/>
            <family val="2"/>
          </rPr>
          <t>حفظ علامت آن</t>
        </r>
        <r>
          <rPr>
            <sz val="12"/>
            <color indexed="81"/>
            <rFont val="Tahoma"/>
            <family val="2"/>
          </rPr>
          <t xml:space="preserve"> استفاده گردد
بدیهی است چنانچه درصد تغییر مقادیر افزایش مقادیر قبلی، دارای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بوده، در این قسمت درصد مذکور با همان </t>
        </r>
        <r>
          <rPr>
            <b/>
            <sz val="12"/>
            <color indexed="81"/>
            <rFont val="Tahoma"/>
            <family val="2"/>
          </rPr>
          <t>علامت منفی درج گردد</t>
        </r>
      </text>
    </comment>
    <comment ref="H8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11" authorId="2" shapeId="0">
      <text>
        <r>
          <rPr>
            <sz val="14"/>
            <color indexed="81"/>
            <rFont val="B Zar"/>
            <charset val="178"/>
          </rPr>
          <t>.را انتخاب نمائید Insert Copied Cellsمنوی   ،Copy در صورت نیاز به اضافه کردن سطر جدید ، پس از انتخاب سطر دوم وانتخاب منوی</t>
        </r>
      </text>
    </comment>
    <comment ref="G11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بهای واحد آیتم های </t>
        </r>
        <r>
          <rPr>
            <b/>
            <sz val="12"/>
            <color indexed="81"/>
            <rFont val="Tahoma"/>
            <family val="2"/>
          </rPr>
          <t>کسر بها</t>
        </r>
        <r>
          <rPr>
            <sz val="12"/>
            <color indexed="81"/>
            <rFont val="Tahoma"/>
            <family val="2"/>
          </rPr>
          <t xml:space="preserve"> مورد نظر با حفظ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آن در این قسمت</t>
        </r>
        <r>
          <rPr>
            <b/>
            <sz val="12"/>
            <color indexed="81"/>
            <rFont val="Tahoma"/>
            <family val="2"/>
          </rPr>
          <t xml:space="preserve"> درج گردد
</t>
        </r>
        <r>
          <rPr>
            <sz val="12"/>
            <color indexed="81"/>
            <rFont val="Tahoma"/>
            <family val="2"/>
          </rPr>
          <t xml:space="preserve">بهای واحد آیتم های </t>
        </r>
        <r>
          <rPr>
            <b/>
            <sz val="12"/>
            <color indexed="81"/>
            <rFont val="Tahoma"/>
            <family val="2"/>
          </rPr>
          <t>اضافه بها</t>
        </r>
        <r>
          <rPr>
            <sz val="12"/>
            <color indexed="81"/>
            <rFont val="Tahoma"/>
            <family val="2"/>
          </rPr>
          <t xml:space="preserve"> مورد نظر با حفظ </t>
        </r>
        <r>
          <rPr>
            <b/>
            <sz val="12"/>
            <color indexed="81"/>
            <rFont val="Tahoma"/>
            <family val="2"/>
          </rPr>
          <t xml:space="preserve">علامت مثبت </t>
        </r>
        <r>
          <rPr>
            <sz val="12"/>
            <color indexed="81"/>
            <rFont val="Tahoma"/>
            <family val="2"/>
          </rPr>
          <t xml:space="preserve">آن در این قسمت </t>
        </r>
        <r>
          <rPr>
            <b/>
            <sz val="12"/>
            <color indexed="81"/>
            <rFont val="Tahoma"/>
            <family val="2"/>
          </rPr>
          <t>درج گردد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J14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33.xml><?xml version="1.0" encoding="utf-8"?>
<comments xmlns="http://schemas.openxmlformats.org/spreadsheetml/2006/main">
  <authors>
    <author>Ebrahimi</author>
    <author>10740</author>
    <author>360484</author>
  </authors>
  <commentList>
    <comment ref="L5" authorId="0" shapeId="0">
      <text>
        <r>
          <rPr>
            <b/>
            <sz val="12"/>
            <color indexed="81"/>
            <rFont val="Tahoma"/>
            <family val="2"/>
          </rPr>
          <t xml:space="preserve">Ebrahimi:
</t>
        </r>
        <r>
          <rPr>
            <sz val="12"/>
            <color indexed="81"/>
            <rFont val="Tahoma"/>
            <family val="2"/>
          </rPr>
          <t xml:space="preserve">مبلغ کل آیتم های غیر پایه هر فصل؛ </t>
        </r>
        <r>
          <rPr>
            <b/>
            <sz val="12"/>
            <color indexed="81"/>
            <rFont val="Tahoma"/>
            <family val="2"/>
          </rPr>
          <t>حاصل ضرب</t>
        </r>
        <r>
          <rPr>
            <sz val="12"/>
            <color indexed="81"/>
            <rFont val="Tahoma"/>
            <family val="2"/>
          </rPr>
          <t xml:space="preserve"> مبلغ کل </t>
        </r>
        <r>
          <rPr>
            <b/>
            <sz val="12"/>
            <color indexed="81"/>
            <rFont val="Tahoma"/>
            <family val="2"/>
          </rPr>
          <t>آیتم  های غیر پایه</t>
        </r>
        <r>
          <rPr>
            <sz val="12"/>
            <color indexed="81"/>
            <rFont val="Tahoma"/>
            <family val="2"/>
          </rPr>
          <t xml:space="preserve"> در قسمت </t>
        </r>
        <r>
          <rPr>
            <b/>
            <sz val="12"/>
            <color indexed="81"/>
            <rFont val="Tahoma"/>
            <family val="2"/>
          </rPr>
          <t>خلاصه مالی کل منظم به پیمان</t>
        </r>
        <r>
          <rPr>
            <sz val="12"/>
            <color indexed="81"/>
            <rFont val="Tahoma"/>
            <family val="2"/>
          </rPr>
          <t xml:space="preserve"> در </t>
        </r>
        <r>
          <rPr>
            <b/>
            <sz val="12"/>
            <color indexed="81"/>
            <rFont val="Tahoma"/>
            <family val="2"/>
          </rPr>
          <t>ضریب پیمان</t>
        </r>
        <r>
          <rPr>
            <sz val="12"/>
            <color indexed="81"/>
            <rFont val="Tahoma"/>
            <family val="2"/>
          </rPr>
          <t xml:space="preserve"> می باشد
   در خصوص قراردادهایی که جمع مبلغ آیتم های غیر پایه آن منفی می باشد،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آن در این قسمت </t>
        </r>
        <r>
          <rPr>
            <b/>
            <sz val="12"/>
            <color indexed="81"/>
            <rFont val="Tahoma"/>
            <family val="2"/>
          </rPr>
          <t>درج گردد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 xml:space="preserve">Ebrahimi:
</t>
        </r>
        <r>
          <rPr>
            <sz val="12"/>
            <color indexed="81"/>
            <rFont val="Tahoma"/>
            <family val="2"/>
          </rPr>
          <t xml:space="preserve">در خصوص </t>
        </r>
        <r>
          <rPr>
            <b/>
            <sz val="12"/>
            <color indexed="81"/>
            <rFont val="Tahoma"/>
            <family val="2"/>
          </rPr>
          <t>درصد کل افزایش مقادیر ستاره دار قبلی</t>
        </r>
        <r>
          <rPr>
            <sz val="12"/>
            <color indexed="81"/>
            <rFont val="Tahoma"/>
            <family val="2"/>
          </rPr>
          <t xml:space="preserve">، از </t>
        </r>
        <r>
          <rPr>
            <b/>
            <sz val="12"/>
            <color indexed="81"/>
            <rFont val="Tahoma"/>
            <family val="2"/>
          </rPr>
          <t xml:space="preserve">آخرین نامه </t>
        </r>
        <r>
          <rPr>
            <sz val="12"/>
            <color indexed="81"/>
            <rFont val="Tahoma"/>
            <family val="2"/>
          </rPr>
          <t xml:space="preserve">دریافتی دارای درصد ابلاغ آیتم های غیر پایه فصل صادره از دفتر </t>
        </r>
        <r>
          <rPr>
            <b/>
            <sz val="12"/>
            <color indexed="81"/>
            <rFont val="Tahoma"/>
            <family val="2"/>
          </rPr>
          <t>امورقراردادها</t>
        </r>
        <r>
          <rPr>
            <sz val="12"/>
            <color indexed="81"/>
            <rFont val="Tahoma"/>
            <family val="2"/>
          </rPr>
          <t xml:space="preserve"> با </t>
        </r>
        <r>
          <rPr>
            <b/>
            <sz val="12"/>
            <color indexed="81"/>
            <rFont val="Tahoma"/>
            <family val="2"/>
          </rPr>
          <t>حفظ علامت آن</t>
        </r>
        <r>
          <rPr>
            <sz val="12"/>
            <color indexed="81"/>
            <rFont val="Tahoma"/>
            <family val="2"/>
          </rPr>
          <t xml:space="preserve"> استفاده گردد
بدیهی است چنانچه درصد تغییر مقادیر افزایش مقادیر قبلی، دارای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بوده، در این قسمت درصد مذکور با همان </t>
        </r>
        <r>
          <rPr>
            <b/>
            <sz val="12"/>
            <color indexed="81"/>
            <rFont val="Tahoma"/>
            <family val="2"/>
          </rPr>
          <t>علامت منفی درج گردد</t>
        </r>
      </text>
    </comment>
    <comment ref="H8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11" authorId="2" shapeId="0">
      <text>
        <r>
          <rPr>
            <sz val="14"/>
            <color indexed="81"/>
            <rFont val="B Zar"/>
            <charset val="178"/>
          </rPr>
          <t>.را انتخاب نمائید Insert Copied Cellsمنوی   ،Copy در صورت نیاز به اضافه کردن سطر جدید ، پس از انتخاب سطر دوم وانتخاب منوی</t>
        </r>
      </text>
    </comment>
    <comment ref="G11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بهای واحد آیتم های </t>
        </r>
        <r>
          <rPr>
            <b/>
            <sz val="12"/>
            <color indexed="81"/>
            <rFont val="Tahoma"/>
            <family val="2"/>
          </rPr>
          <t>کسر بها</t>
        </r>
        <r>
          <rPr>
            <sz val="12"/>
            <color indexed="81"/>
            <rFont val="Tahoma"/>
            <family val="2"/>
          </rPr>
          <t xml:space="preserve"> مورد نظر با حفظ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آن در این قسمت</t>
        </r>
        <r>
          <rPr>
            <b/>
            <sz val="12"/>
            <color indexed="81"/>
            <rFont val="Tahoma"/>
            <family val="2"/>
          </rPr>
          <t xml:space="preserve"> درج گردد
</t>
        </r>
        <r>
          <rPr>
            <sz val="12"/>
            <color indexed="81"/>
            <rFont val="Tahoma"/>
            <family val="2"/>
          </rPr>
          <t xml:space="preserve">بهای واحد آیتم های </t>
        </r>
        <r>
          <rPr>
            <b/>
            <sz val="12"/>
            <color indexed="81"/>
            <rFont val="Tahoma"/>
            <family val="2"/>
          </rPr>
          <t>اضافه بها</t>
        </r>
        <r>
          <rPr>
            <sz val="12"/>
            <color indexed="81"/>
            <rFont val="Tahoma"/>
            <family val="2"/>
          </rPr>
          <t xml:space="preserve"> مورد نظر با حفظ </t>
        </r>
        <r>
          <rPr>
            <b/>
            <sz val="12"/>
            <color indexed="81"/>
            <rFont val="Tahoma"/>
            <family val="2"/>
          </rPr>
          <t xml:space="preserve">علامت مثبت </t>
        </r>
        <r>
          <rPr>
            <sz val="12"/>
            <color indexed="81"/>
            <rFont val="Tahoma"/>
            <family val="2"/>
          </rPr>
          <t xml:space="preserve">آن در این قسمت </t>
        </r>
        <r>
          <rPr>
            <b/>
            <sz val="12"/>
            <color indexed="81"/>
            <rFont val="Tahoma"/>
            <family val="2"/>
          </rPr>
          <t>درج گردد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J14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34.xml><?xml version="1.0" encoding="utf-8"?>
<comments xmlns="http://schemas.openxmlformats.org/spreadsheetml/2006/main">
  <authors>
    <author>Ebrahimi</author>
    <author>10740</author>
    <author>360484</author>
  </authors>
  <commentList>
    <comment ref="L5" authorId="0" shapeId="0">
      <text>
        <r>
          <rPr>
            <b/>
            <sz val="12"/>
            <color indexed="81"/>
            <rFont val="Tahoma"/>
            <family val="2"/>
          </rPr>
          <t xml:space="preserve">Ebrahimi:
</t>
        </r>
        <r>
          <rPr>
            <sz val="12"/>
            <color indexed="81"/>
            <rFont val="Tahoma"/>
            <family val="2"/>
          </rPr>
          <t xml:space="preserve">مبلغ کل آیتم های غیر پایه هر فصل؛ </t>
        </r>
        <r>
          <rPr>
            <b/>
            <sz val="12"/>
            <color indexed="81"/>
            <rFont val="Tahoma"/>
            <family val="2"/>
          </rPr>
          <t>حاصل ضرب</t>
        </r>
        <r>
          <rPr>
            <sz val="12"/>
            <color indexed="81"/>
            <rFont val="Tahoma"/>
            <family val="2"/>
          </rPr>
          <t xml:space="preserve"> مبلغ کل </t>
        </r>
        <r>
          <rPr>
            <b/>
            <sz val="12"/>
            <color indexed="81"/>
            <rFont val="Tahoma"/>
            <family val="2"/>
          </rPr>
          <t>آیتم  های غیر پایه</t>
        </r>
        <r>
          <rPr>
            <sz val="12"/>
            <color indexed="81"/>
            <rFont val="Tahoma"/>
            <family val="2"/>
          </rPr>
          <t xml:space="preserve"> در قسمت </t>
        </r>
        <r>
          <rPr>
            <b/>
            <sz val="12"/>
            <color indexed="81"/>
            <rFont val="Tahoma"/>
            <family val="2"/>
          </rPr>
          <t>خلاصه مالی کل منظم به پیمان</t>
        </r>
        <r>
          <rPr>
            <sz val="12"/>
            <color indexed="81"/>
            <rFont val="Tahoma"/>
            <family val="2"/>
          </rPr>
          <t xml:space="preserve"> در </t>
        </r>
        <r>
          <rPr>
            <b/>
            <sz val="12"/>
            <color indexed="81"/>
            <rFont val="Tahoma"/>
            <family val="2"/>
          </rPr>
          <t>ضریب پیمان</t>
        </r>
        <r>
          <rPr>
            <sz val="12"/>
            <color indexed="81"/>
            <rFont val="Tahoma"/>
            <family val="2"/>
          </rPr>
          <t xml:space="preserve"> می باشد
   در خصوص قراردادهایی که جمع مبلغ آیتم های غیر پایه آن منفی می باشد،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آن در این قسمت </t>
        </r>
        <r>
          <rPr>
            <b/>
            <sz val="12"/>
            <color indexed="81"/>
            <rFont val="Tahoma"/>
            <family val="2"/>
          </rPr>
          <t>درج گردد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 xml:space="preserve">Ebrahimi:
</t>
        </r>
        <r>
          <rPr>
            <sz val="12"/>
            <color indexed="81"/>
            <rFont val="Tahoma"/>
            <family val="2"/>
          </rPr>
          <t xml:space="preserve">در خصوص </t>
        </r>
        <r>
          <rPr>
            <b/>
            <sz val="12"/>
            <color indexed="81"/>
            <rFont val="Tahoma"/>
            <family val="2"/>
          </rPr>
          <t>درصد کل افزایش مقادیر ستاره دار قبلی</t>
        </r>
        <r>
          <rPr>
            <sz val="12"/>
            <color indexed="81"/>
            <rFont val="Tahoma"/>
            <family val="2"/>
          </rPr>
          <t xml:space="preserve">، از </t>
        </r>
        <r>
          <rPr>
            <b/>
            <sz val="12"/>
            <color indexed="81"/>
            <rFont val="Tahoma"/>
            <family val="2"/>
          </rPr>
          <t xml:space="preserve">آخرین نامه </t>
        </r>
        <r>
          <rPr>
            <sz val="12"/>
            <color indexed="81"/>
            <rFont val="Tahoma"/>
            <family val="2"/>
          </rPr>
          <t xml:space="preserve">دریافتی دارای درصد ابلاغ آیتم های غیر پایه فصل صادره از دفتر </t>
        </r>
        <r>
          <rPr>
            <b/>
            <sz val="12"/>
            <color indexed="81"/>
            <rFont val="Tahoma"/>
            <family val="2"/>
          </rPr>
          <t>امورقراردادها</t>
        </r>
        <r>
          <rPr>
            <sz val="12"/>
            <color indexed="81"/>
            <rFont val="Tahoma"/>
            <family val="2"/>
          </rPr>
          <t xml:space="preserve"> با </t>
        </r>
        <r>
          <rPr>
            <b/>
            <sz val="12"/>
            <color indexed="81"/>
            <rFont val="Tahoma"/>
            <family val="2"/>
          </rPr>
          <t>حفظ علامت آن</t>
        </r>
        <r>
          <rPr>
            <sz val="12"/>
            <color indexed="81"/>
            <rFont val="Tahoma"/>
            <family val="2"/>
          </rPr>
          <t xml:space="preserve"> استفاده گردد
بدیهی است چنانچه درصد تغییر مقادیر افزایش مقادیر قبلی، دارای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بوده، در این قسمت درصد مذکور با همان </t>
        </r>
        <r>
          <rPr>
            <b/>
            <sz val="12"/>
            <color indexed="81"/>
            <rFont val="Tahoma"/>
            <family val="2"/>
          </rPr>
          <t>علامت منفی درج گردد</t>
        </r>
      </text>
    </comment>
    <comment ref="H8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11" authorId="2" shapeId="0">
      <text>
        <r>
          <rPr>
            <sz val="14"/>
            <color indexed="81"/>
            <rFont val="B Zar"/>
            <charset val="178"/>
          </rPr>
          <t>.را انتخاب نمائید Insert Copied Cellsمنوی   ،Copy در صورت نیاز به اضافه کردن سطر جدید ، پس از انتخاب سطر دوم وانتخاب منوی</t>
        </r>
      </text>
    </comment>
    <comment ref="G11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بهای واحد آیتم های </t>
        </r>
        <r>
          <rPr>
            <b/>
            <sz val="12"/>
            <color indexed="81"/>
            <rFont val="Tahoma"/>
            <family val="2"/>
          </rPr>
          <t>کسر بها</t>
        </r>
        <r>
          <rPr>
            <sz val="12"/>
            <color indexed="81"/>
            <rFont val="Tahoma"/>
            <family val="2"/>
          </rPr>
          <t xml:space="preserve"> مورد نظر با حفظ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آن در این قسمت</t>
        </r>
        <r>
          <rPr>
            <b/>
            <sz val="12"/>
            <color indexed="81"/>
            <rFont val="Tahoma"/>
            <family val="2"/>
          </rPr>
          <t xml:space="preserve"> درج گردد
</t>
        </r>
        <r>
          <rPr>
            <sz val="12"/>
            <color indexed="81"/>
            <rFont val="Tahoma"/>
            <family val="2"/>
          </rPr>
          <t xml:space="preserve">بهای واحد آیتم های </t>
        </r>
        <r>
          <rPr>
            <b/>
            <sz val="12"/>
            <color indexed="81"/>
            <rFont val="Tahoma"/>
            <family val="2"/>
          </rPr>
          <t>اضافه بها</t>
        </r>
        <r>
          <rPr>
            <sz val="12"/>
            <color indexed="81"/>
            <rFont val="Tahoma"/>
            <family val="2"/>
          </rPr>
          <t xml:space="preserve"> مورد نظر با حفظ </t>
        </r>
        <r>
          <rPr>
            <b/>
            <sz val="12"/>
            <color indexed="81"/>
            <rFont val="Tahoma"/>
            <family val="2"/>
          </rPr>
          <t xml:space="preserve">علامت مثبت </t>
        </r>
        <r>
          <rPr>
            <sz val="12"/>
            <color indexed="81"/>
            <rFont val="Tahoma"/>
            <family val="2"/>
          </rPr>
          <t xml:space="preserve">آن در این قسمت </t>
        </r>
        <r>
          <rPr>
            <b/>
            <sz val="12"/>
            <color indexed="81"/>
            <rFont val="Tahoma"/>
            <family val="2"/>
          </rPr>
          <t>درج گردد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J14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35.xml><?xml version="1.0" encoding="utf-8"?>
<comments xmlns="http://schemas.openxmlformats.org/spreadsheetml/2006/main">
  <authors>
    <author>Ebrahimi</author>
    <author>10740</author>
    <author>360484</author>
  </authors>
  <commentList>
    <comment ref="L5" authorId="0" shapeId="0">
      <text>
        <r>
          <rPr>
            <b/>
            <sz val="12"/>
            <color indexed="81"/>
            <rFont val="Tahoma"/>
            <family val="2"/>
          </rPr>
          <t xml:space="preserve">Ebrahimi:
</t>
        </r>
        <r>
          <rPr>
            <sz val="12"/>
            <color indexed="81"/>
            <rFont val="Tahoma"/>
            <family val="2"/>
          </rPr>
          <t xml:space="preserve">مبلغ کل آیتم های غیر پایه هر فصل؛ </t>
        </r>
        <r>
          <rPr>
            <b/>
            <sz val="12"/>
            <color indexed="81"/>
            <rFont val="Tahoma"/>
            <family val="2"/>
          </rPr>
          <t>حاصل ضرب</t>
        </r>
        <r>
          <rPr>
            <sz val="12"/>
            <color indexed="81"/>
            <rFont val="Tahoma"/>
            <family val="2"/>
          </rPr>
          <t xml:space="preserve"> مبلغ کل </t>
        </r>
        <r>
          <rPr>
            <b/>
            <sz val="12"/>
            <color indexed="81"/>
            <rFont val="Tahoma"/>
            <family val="2"/>
          </rPr>
          <t>آیتم  های غیر پایه</t>
        </r>
        <r>
          <rPr>
            <sz val="12"/>
            <color indexed="81"/>
            <rFont val="Tahoma"/>
            <family val="2"/>
          </rPr>
          <t xml:space="preserve"> در قسمت </t>
        </r>
        <r>
          <rPr>
            <b/>
            <sz val="12"/>
            <color indexed="81"/>
            <rFont val="Tahoma"/>
            <family val="2"/>
          </rPr>
          <t>خلاصه مالی کل منظم به پیمان</t>
        </r>
        <r>
          <rPr>
            <sz val="12"/>
            <color indexed="81"/>
            <rFont val="Tahoma"/>
            <family val="2"/>
          </rPr>
          <t xml:space="preserve"> در </t>
        </r>
        <r>
          <rPr>
            <b/>
            <sz val="12"/>
            <color indexed="81"/>
            <rFont val="Tahoma"/>
            <family val="2"/>
          </rPr>
          <t>ضریب پیمان</t>
        </r>
        <r>
          <rPr>
            <sz val="12"/>
            <color indexed="81"/>
            <rFont val="Tahoma"/>
            <family val="2"/>
          </rPr>
          <t xml:space="preserve"> می باشد
   در خصوص قراردادهایی که جمع مبلغ آیتم های غیر پایه آن منفی می باشد،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آن در این قسمت </t>
        </r>
        <r>
          <rPr>
            <b/>
            <sz val="12"/>
            <color indexed="81"/>
            <rFont val="Tahoma"/>
            <family val="2"/>
          </rPr>
          <t>درج گردد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 xml:space="preserve">Ebrahimi:
</t>
        </r>
        <r>
          <rPr>
            <sz val="12"/>
            <color indexed="81"/>
            <rFont val="Tahoma"/>
            <family val="2"/>
          </rPr>
          <t xml:space="preserve">در خصوص </t>
        </r>
        <r>
          <rPr>
            <b/>
            <sz val="12"/>
            <color indexed="81"/>
            <rFont val="Tahoma"/>
            <family val="2"/>
          </rPr>
          <t>درصد کل افزایش مقادیر ستاره دار قبلی</t>
        </r>
        <r>
          <rPr>
            <sz val="12"/>
            <color indexed="81"/>
            <rFont val="Tahoma"/>
            <family val="2"/>
          </rPr>
          <t xml:space="preserve">، از </t>
        </r>
        <r>
          <rPr>
            <b/>
            <sz val="12"/>
            <color indexed="81"/>
            <rFont val="Tahoma"/>
            <family val="2"/>
          </rPr>
          <t xml:space="preserve">آخرین نامه </t>
        </r>
        <r>
          <rPr>
            <sz val="12"/>
            <color indexed="81"/>
            <rFont val="Tahoma"/>
            <family val="2"/>
          </rPr>
          <t xml:space="preserve">دریافتی دارای درصد ابلاغ آیتم های غیر پایه فصل صادره از دفتر </t>
        </r>
        <r>
          <rPr>
            <b/>
            <sz val="12"/>
            <color indexed="81"/>
            <rFont val="Tahoma"/>
            <family val="2"/>
          </rPr>
          <t>امورقراردادها</t>
        </r>
        <r>
          <rPr>
            <sz val="12"/>
            <color indexed="81"/>
            <rFont val="Tahoma"/>
            <family val="2"/>
          </rPr>
          <t xml:space="preserve"> با </t>
        </r>
        <r>
          <rPr>
            <b/>
            <sz val="12"/>
            <color indexed="81"/>
            <rFont val="Tahoma"/>
            <family val="2"/>
          </rPr>
          <t>حفظ علامت آن</t>
        </r>
        <r>
          <rPr>
            <sz val="12"/>
            <color indexed="81"/>
            <rFont val="Tahoma"/>
            <family val="2"/>
          </rPr>
          <t xml:space="preserve"> استفاده گردد
بدیهی است چنانچه درصد تغییر مقادیر افزایش مقادیر قبلی، دارای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بوده، در این قسمت درصد مذکور با همان </t>
        </r>
        <r>
          <rPr>
            <b/>
            <sz val="12"/>
            <color indexed="81"/>
            <rFont val="Tahoma"/>
            <family val="2"/>
          </rPr>
          <t>علامت منفی درج گردد</t>
        </r>
      </text>
    </comment>
    <comment ref="H8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11" authorId="2" shapeId="0">
      <text>
        <r>
          <rPr>
            <sz val="14"/>
            <color indexed="81"/>
            <rFont val="B Zar"/>
            <charset val="178"/>
          </rPr>
          <t>.را انتخاب نمائید Insert Copied Cellsمنوی   ،Copy در صورت نیاز به اضافه کردن سطر جدید ، پس از انتخاب سطر دوم وانتخاب منوی</t>
        </r>
      </text>
    </comment>
    <comment ref="G11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بهای واحد آیتم های </t>
        </r>
        <r>
          <rPr>
            <b/>
            <sz val="12"/>
            <color indexed="81"/>
            <rFont val="Tahoma"/>
            <family val="2"/>
          </rPr>
          <t>کسر بها</t>
        </r>
        <r>
          <rPr>
            <sz val="12"/>
            <color indexed="81"/>
            <rFont val="Tahoma"/>
            <family val="2"/>
          </rPr>
          <t xml:space="preserve"> مورد نظر با حفظ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آن در این قسمت</t>
        </r>
        <r>
          <rPr>
            <b/>
            <sz val="12"/>
            <color indexed="81"/>
            <rFont val="Tahoma"/>
            <family val="2"/>
          </rPr>
          <t xml:space="preserve"> درج گردد
</t>
        </r>
        <r>
          <rPr>
            <sz val="12"/>
            <color indexed="81"/>
            <rFont val="Tahoma"/>
            <family val="2"/>
          </rPr>
          <t xml:space="preserve">بهای واحد آیتم های </t>
        </r>
        <r>
          <rPr>
            <b/>
            <sz val="12"/>
            <color indexed="81"/>
            <rFont val="Tahoma"/>
            <family val="2"/>
          </rPr>
          <t>اضافه بها</t>
        </r>
        <r>
          <rPr>
            <sz val="12"/>
            <color indexed="81"/>
            <rFont val="Tahoma"/>
            <family val="2"/>
          </rPr>
          <t xml:space="preserve"> مورد نظر با حفظ </t>
        </r>
        <r>
          <rPr>
            <b/>
            <sz val="12"/>
            <color indexed="81"/>
            <rFont val="Tahoma"/>
            <family val="2"/>
          </rPr>
          <t xml:space="preserve">علامت مثبت </t>
        </r>
        <r>
          <rPr>
            <sz val="12"/>
            <color indexed="81"/>
            <rFont val="Tahoma"/>
            <family val="2"/>
          </rPr>
          <t xml:space="preserve">آن در این قسمت </t>
        </r>
        <r>
          <rPr>
            <b/>
            <sz val="12"/>
            <color indexed="81"/>
            <rFont val="Tahoma"/>
            <family val="2"/>
          </rPr>
          <t>درج گردد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J14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36.xml><?xml version="1.0" encoding="utf-8"?>
<comments xmlns="http://schemas.openxmlformats.org/spreadsheetml/2006/main">
  <authors>
    <author>Ebrahimi</author>
    <author>10740</author>
    <author>360484</author>
  </authors>
  <commentList>
    <comment ref="L5" authorId="0" shapeId="0">
      <text>
        <r>
          <rPr>
            <b/>
            <sz val="12"/>
            <color indexed="81"/>
            <rFont val="Tahoma"/>
            <family val="2"/>
          </rPr>
          <t xml:space="preserve">Ebrahimi:
</t>
        </r>
        <r>
          <rPr>
            <sz val="12"/>
            <color indexed="81"/>
            <rFont val="Tahoma"/>
            <family val="2"/>
          </rPr>
          <t xml:space="preserve">مبلغ کل آیتم های غیر پایه هر فصل؛ </t>
        </r>
        <r>
          <rPr>
            <b/>
            <sz val="12"/>
            <color indexed="81"/>
            <rFont val="Tahoma"/>
            <family val="2"/>
          </rPr>
          <t>حاصل ضرب</t>
        </r>
        <r>
          <rPr>
            <sz val="12"/>
            <color indexed="81"/>
            <rFont val="Tahoma"/>
            <family val="2"/>
          </rPr>
          <t xml:space="preserve"> مبلغ کل </t>
        </r>
        <r>
          <rPr>
            <b/>
            <sz val="12"/>
            <color indexed="81"/>
            <rFont val="Tahoma"/>
            <family val="2"/>
          </rPr>
          <t>آیتم  های غیر پایه</t>
        </r>
        <r>
          <rPr>
            <sz val="12"/>
            <color indexed="81"/>
            <rFont val="Tahoma"/>
            <family val="2"/>
          </rPr>
          <t xml:space="preserve"> در قسمت </t>
        </r>
        <r>
          <rPr>
            <b/>
            <sz val="12"/>
            <color indexed="81"/>
            <rFont val="Tahoma"/>
            <family val="2"/>
          </rPr>
          <t>خلاصه مالی کل منظم به پیمان</t>
        </r>
        <r>
          <rPr>
            <sz val="12"/>
            <color indexed="81"/>
            <rFont val="Tahoma"/>
            <family val="2"/>
          </rPr>
          <t xml:space="preserve"> در </t>
        </r>
        <r>
          <rPr>
            <b/>
            <sz val="12"/>
            <color indexed="81"/>
            <rFont val="Tahoma"/>
            <family val="2"/>
          </rPr>
          <t>ضریب پیمان</t>
        </r>
        <r>
          <rPr>
            <sz val="12"/>
            <color indexed="81"/>
            <rFont val="Tahoma"/>
            <family val="2"/>
          </rPr>
          <t xml:space="preserve"> می باشد
   در خصوص قراردادهایی که جمع مبلغ آیتم های غیر پایه آن منفی می باشد،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آن در این قسمت </t>
        </r>
        <r>
          <rPr>
            <b/>
            <sz val="12"/>
            <color indexed="81"/>
            <rFont val="Tahoma"/>
            <family val="2"/>
          </rPr>
          <t>درج گردد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 xml:space="preserve">Ebrahimi:
</t>
        </r>
        <r>
          <rPr>
            <sz val="12"/>
            <color indexed="81"/>
            <rFont val="Tahoma"/>
            <family val="2"/>
          </rPr>
          <t xml:space="preserve">در خصوص </t>
        </r>
        <r>
          <rPr>
            <b/>
            <sz val="12"/>
            <color indexed="81"/>
            <rFont val="Tahoma"/>
            <family val="2"/>
          </rPr>
          <t>درصد کل افزایش مقادیر ستاره دار قبلی</t>
        </r>
        <r>
          <rPr>
            <sz val="12"/>
            <color indexed="81"/>
            <rFont val="Tahoma"/>
            <family val="2"/>
          </rPr>
          <t xml:space="preserve">، از </t>
        </r>
        <r>
          <rPr>
            <b/>
            <sz val="12"/>
            <color indexed="81"/>
            <rFont val="Tahoma"/>
            <family val="2"/>
          </rPr>
          <t xml:space="preserve">آخرین نامه </t>
        </r>
        <r>
          <rPr>
            <sz val="12"/>
            <color indexed="81"/>
            <rFont val="Tahoma"/>
            <family val="2"/>
          </rPr>
          <t xml:space="preserve">دریافتی دارای درصد ابلاغ آیتم های غیر پایه فصل صادره از دفتر </t>
        </r>
        <r>
          <rPr>
            <b/>
            <sz val="12"/>
            <color indexed="81"/>
            <rFont val="Tahoma"/>
            <family val="2"/>
          </rPr>
          <t>امورقراردادها</t>
        </r>
        <r>
          <rPr>
            <sz val="12"/>
            <color indexed="81"/>
            <rFont val="Tahoma"/>
            <family val="2"/>
          </rPr>
          <t xml:space="preserve"> با </t>
        </r>
        <r>
          <rPr>
            <b/>
            <sz val="12"/>
            <color indexed="81"/>
            <rFont val="Tahoma"/>
            <family val="2"/>
          </rPr>
          <t>حفظ علامت آن</t>
        </r>
        <r>
          <rPr>
            <sz val="12"/>
            <color indexed="81"/>
            <rFont val="Tahoma"/>
            <family val="2"/>
          </rPr>
          <t xml:space="preserve"> استفاده گردد
بدیهی است چنانچه درصد تغییر مقادیر افزایش مقادیر قبلی، دارای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بوده، در این قسمت درصد مذکور با همان </t>
        </r>
        <r>
          <rPr>
            <b/>
            <sz val="12"/>
            <color indexed="81"/>
            <rFont val="Tahoma"/>
            <family val="2"/>
          </rPr>
          <t>علامت منفی درج گردد</t>
        </r>
      </text>
    </comment>
    <comment ref="H8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11" authorId="2" shapeId="0">
      <text>
        <r>
          <rPr>
            <sz val="14"/>
            <color indexed="81"/>
            <rFont val="B Zar"/>
            <charset val="178"/>
          </rPr>
          <t>.را انتخاب نمائید Insert Copied Cellsمنوی   ،Copy در صورت نیاز به اضافه کردن سطر جدید ، پس از انتخاب سطر دوم وانتخاب منوی</t>
        </r>
      </text>
    </comment>
    <comment ref="G11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بهای واحد آیتم های </t>
        </r>
        <r>
          <rPr>
            <b/>
            <sz val="12"/>
            <color indexed="81"/>
            <rFont val="Tahoma"/>
            <family val="2"/>
          </rPr>
          <t>کسر بها</t>
        </r>
        <r>
          <rPr>
            <sz val="12"/>
            <color indexed="81"/>
            <rFont val="Tahoma"/>
            <family val="2"/>
          </rPr>
          <t xml:space="preserve"> مورد نظر با حفظ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آن در این قسمت</t>
        </r>
        <r>
          <rPr>
            <b/>
            <sz val="12"/>
            <color indexed="81"/>
            <rFont val="Tahoma"/>
            <family val="2"/>
          </rPr>
          <t xml:space="preserve"> درج گردد
</t>
        </r>
        <r>
          <rPr>
            <sz val="12"/>
            <color indexed="81"/>
            <rFont val="Tahoma"/>
            <family val="2"/>
          </rPr>
          <t xml:space="preserve">بهای واحد آیتم های </t>
        </r>
        <r>
          <rPr>
            <b/>
            <sz val="12"/>
            <color indexed="81"/>
            <rFont val="Tahoma"/>
            <family val="2"/>
          </rPr>
          <t>اضافه بها</t>
        </r>
        <r>
          <rPr>
            <sz val="12"/>
            <color indexed="81"/>
            <rFont val="Tahoma"/>
            <family val="2"/>
          </rPr>
          <t xml:space="preserve"> مورد نظر با حفظ </t>
        </r>
        <r>
          <rPr>
            <b/>
            <sz val="12"/>
            <color indexed="81"/>
            <rFont val="Tahoma"/>
            <family val="2"/>
          </rPr>
          <t xml:space="preserve">علامت مثبت </t>
        </r>
        <r>
          <rPr>
            <sz val="12"/>
            <color indexed="81"/>
            <rFont val="Tahoma"/>
            <family val="2"/>
          </rPr>
          <t xml:space="preserve">آن در این قسمت </t>
        </r>
        <r>
          <rPr>
            <b/>
            <sz val="12"/>
            <color indexed="81"/>
            <rFont val="Tahoma"/>
            <family val="2"/>
          </rPr>
          <t>درج گردد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J14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37.xml><?xml version="1.0" encoding="utf-8"?>
<comments xmlns="http://schemas.openxmlformats.org/spreadsheetml/2006/main">
  <authors>
    <author>360484</author>
    <author>Ebrahimi</author>
    <author>10740</author>
  </authors>
  <commentList>
    <comment ref="B11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4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G11" authorId="1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بهای واحد آیتم های </t>
        </r>
        <r>
          <rPr>
            <b/>
            <sz val="12"/>
            <color indexed="81"/>
            <rFont val="Tahoma"/>
            <family val="2"/>
          </rPr>
          <t>کسر بها</t>
        </r>
        <r>
          <rPr>
            <sz val="12"/>
            <color indexed="81"/>
            <rFont val="Tahoma"/>
            <family val="2"/>
          </rPr>
          <t xml:space="preserve"> مورد نظر با حفظ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آن در این قسمت </t>
        </r>
        <r>
          <rPr>
            <b/>
            <sz val="12"/>
            <color indexed="81"/>
            <rFont val="Tahoma"/>
            <family val="2"/>
          </rPr>
          <t>درج گردد</t>
        </r>
        <r>
          <rPr>
            <sz val="12"/>
            <color indexed="81"/>
            <rFont val="Tahoma"/>
            <family val="2"/>
          </rPr>
          <t xml:space="preserve">
بهای واحد آیتم های </t>
        </r>
        <r>
          <rPr>
            <b/>
            <sz val="12"/>
            <color indexed="81"/>
            <rFont val="Tahoma"/>
            <family val="2"/>
          </rPr>
          <t>اضافه بها</t>
        </r>
        <r>
          <rPr>
            <sz val="12"/>
            <color indexed="81"/>
            <rFont val="Tahoma"/>
            <family val="2"/>
          </rPr>
          <t xml:space="preserve"> مورد نظر با حفظ </t>
        </r>
        <r>
          <rPr>
            <b/>
            <sz val="12"/>
            <color indexed="81"/>
            <rFont val="Tahoma"/>
            <family val="2"/>
          </rPr>
          <t>علامت مثبت</t>
        </r>
        <r>
          <rPr>
            <sz val="12"/>
            <color indexed="81"/>
            <rFont val="Tahoma"/>
            <family val="2"/>
          </rPr>
          <t xml:space="preserve"> آن در این قسمت </t>
        </r>
        <r>
          <rPr>
            <b/>
            <sz val="12"/>
            <color indexed="81"/>
            <rFont val="Tahoma"/>
            <family val="2"/>
          </rPr>
          <t>درج گردد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1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>مقدار تغییر یافته</t>
        </r>
        <r>
          <rPr>
            <sz val="12"/>
            <color indexed="81"/>
            <rFont val="Tahoma"/>
            <family val="2"/>
          </rPr>
          <t xml:space="preserve"> 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12"/>
            <color indexed="81"/>
            <rFont val="Tahoma"/>
            <family val="2"/>
          </rPr>
          <t xml:space="preserve"> درج گردد</t>
        </r>
      </text>
    </comment>
    <comment ref="J15" authorId="2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2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2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38.xml><?xml version="1.0" encoding="utf-8"?>
<comments xmlns="http://schemas.openxmlformats.org/spreadsheetml/2006/main">
  <authors>
    <author>360484</author>
    <author>10740</author>
  </authors>
  <commentList>
    <comment ref="B11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4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</commentList>
</comments>
</file>

<file path=xl/comments39.xml><?xml version="1.0" encoding="utf-8"?>
<comments xmlns="http://schemas.openxmlformats.org/spreadsheetml/2006/main">
  <authors>
    <author>360484</author>
    <author>Ebrahimi</author>
  </authors>
  <commentList>
    <comment ref="B10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4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 xml:space="preserve">Copy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10" authorId="1" shapeId="0">
      <text>
        <r>
          <rPr>
            <sz val="12"/>
            <color indexed="81"/>
            <rFont val="Tahoma"/>
            <family val="2"/>
          </rPr>
          <t xml:space="preserve">
  جمع جبری حاصل </t>
        </r>
        <r>
          <rPr>
            <b/>
            <sz val="12"/>
            <color indexed="81"/>
            <rFont val="Tahoma"/>
            <family val="2"/>
          </rPr>
          <t>اختلاف</t>
        </r>
        <r>
          <rPr>
            <sz val="12"/>
            <color indexed="81"/>
            <rFont val="Tahoma"/>
            <family val="2"/>
          </rPr>
          <t xml:space="preserve"> بین </t>
        </r>
        <r>
          <rPr>
            <b/>
            <sz val="12"/>
            <color indexed="81"/>
            <rFont val="Tahoma"/>
            <family val="2"/>
          </rPr>
          <t>مبلغ کل</t>
        </r>
        <r>
          <rPr>
            <sz val="12"/>
            <color indexed="81"/>
            <rFont val="Tahoma"/>
            <family val="2"/>
          </rPr>
          <t xml:space="preserve"> آیتم های پایه </t>
        </r>
        <r>
          <rPr>
            <b/>
            <sz val="12"/>
            <color indexed="81"/>
            <rFont val="Tahoma"/>
            <family val="2"/>
          </rPr>
          <t>افزایش مقادیر</t>
        </r>
        <r>
          <rPr>
            <sz val="12"/>
            <color indexed="81"/>
            <rFont val="Tahoma"/>
            <family val="2"/>
          </rPr>
          <t xml:space="preserve"> نسب به مبلغ کل آیتم های پایه </t>
        </r>
        <r>
          <rPr>
            <b/>
            <sz val="12"/>
            <color indexed="81"/>
            <rFont val="Tahoma"/>
            <family val="2"/>
          </rPr>
          <t>کاهش مقادیر</t>
        </r>
        <r>
          <rPr>
            <sz val="12"/>
            <color indexed="81"/>
            <rFont val="Tahoma"/>
            <family val="2"/>
          </rPr>
          <t xml:space="preserve"> می باشد و لذا </t>
        </r>
        <r>
          <rPr>
            <b/>
            <sz val="12"/>
            <color indexed="81"/>
            <rFont val="Tahoma"/>
            <family val="2"/>
          </rPr>
          <t>لازم است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Tahoma"/>
            <family val="2"/>
          </rPr>
          <t>مبلغ جمع جبری</t>
        </r>
        <r>
          <rPr>
            <sz val="12"/>
            <color indexed="81"/>
            <rFont val="Tahoma"/>
            <family val="2"/>
          </rPr>
          <t xml:space="preserve"> در این قسمت با </t>
        </r>
        <r>
          <rPr>
            <b/>
            <sz val="12"/>
            <color indexed="81"/>
            <rFont val="Tahoma"/>
            <family val="2"/>
          </rPr>
          <t xml:space="preserve"> علامت مثبت و منفی آن</t>
        </r>
        <r>
          <rPr>
            <sz val="12"/>
            <color indexed="81"/>
            <rFont val="Tahoma"/>
            <family val="2"/>
          </rPr>
          <t xml:space="preserve"> درج گردد
</t>
        </r>
        <r>
          <rPr>
            <b/>
            <sz val="12"/>
            <color indexed="81"/>
            <rFont val="Tahoma"/>
            <family val="2"/>
          </rPr>
          <t xml:space="preserve">مبلغ موضوع ابلاغ مقادیری فاکتوری در یکی از ردیف های این قسمت اضافه گردد
</t>
        </r>
      </text>
    </comment>
    <comment ref="B17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4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E17" authorId="1" shapeId="0">
      <text>
        <r>
          <rPr>
            <sz val="12"/>
            <color indexed="81"/>
            <rFont val="Tahoma"/>
            <family val="2"/>
          </rPr>
          <t xml:space="preserve">
مبلغ کل آیتم های غیر پایه هر فصل؛ </t>
        </r>
        <r>
          <rPr>
            <b/>
            <sz val="12"/>
            <color indexed="81"/>
            <rFont val="Tahoma"/>
            <family val="2"/>
          </rPr>
          <t>حاصل ضرب</t>
        </r>
        <r>
          <rPr>
            <sz val="12"/>
            <color indexed="81"/>
            <rFont val="Tahoma"/>
            <family val="2"/>
          </rPr>
          <t xml:space="preserve"> مبلغ کل آیتم  های </t>
        </r>
        <r>
          <rPr>
            <b/>
            <sz val="12"/>
            <color indexed="81"/>
            <rFont val="Tahoma"/>
            <family val="2"/>
          </rPr>
          <t>غیر پایه</t>
        </r>
        <r>
          <rPr>
            <sz val="12"/>
            <color indexed="81"/>
            <rFont val="Tahoma"/>
            <family val="2"/>
          </rPr>
          <t xml:space="preserve"> در قسمت </t>
        </r>
        <r>
          <rPr>
            <b/>
            <sz val="12"/>
            <color indexed="81"/>
            <rFont val="Tahoma"/>
            <family val="2"/>
          </rPr>
          <t>خلاصه مالی کل منظم به پیمان در ضریب پیمان</t>
        </r>
        <r>
          <rPr>
            <sz val="12"/>
            <color indexed="81"/>
            <rFont val="Tahoma"/>
            <family val="2"/>
          </rPr>
          <t xml:space="preserve"> می باشد
   در خصوص قراردادهایی که جمع مبلغ آیتم های غیر پایه آن منفی می باشد،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آن در این قسمت </t>
        </r>
        <r>
          <rPr>
            <b/>
            <sz val="12"/>
            <color indexed="81"/>
            <rFont val="Tahoma"/>
            <family val="2"/>
          </rPr>
          <t xml:space="preserve">درج </t>
        </r>
        <r>
          <rPr>
            <b/>
            <sz val="9"/>
            <color indexed="81"/>
            <rFont val="Tahoma"/>
            <family val="2"/>
          </rPr>
          <t>گردد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" authorId="1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در خصوص درصد کل افزایش مقادیر ستاره دار قبلی، از </t>
        </r>
        <r>
          <rPr>
            <b/>
            <sz val="12"/>
            <color indexed="81"/>
            <rFont val="Tahoma"/>
            <family val="2"/>
          </rPr>
          <t>آخرین نامه دریافتی دارای درصد ابلاغ 
آیتم های غیر پایه فصل</t>
        </r>
        <r>
          <rPr>
            <sz val="12"/>
            <color indexed="81"/>
            <rFont val="Tahoma"/>
            <family val="2"/>
          </rPr>
          <t xml:space="preserve"> صادره از دفتر ا</t>
        </r>
        <r>
          <rPr>
            <b/>
            <sz val="12"/>
            <color indexed="81"/>
            <rFont val="Tahoma"/>
            <family val="2"/>
          </rPr>
          <t>مورقراردادها</t>
        </r>
        <r>
          <rPr>
            <sz val="12"/>
            <color indexed="81"/>
            <rFont val="Tahoma"/>
            <family val="2"/>
          </rPr>
          <t xml:space="preserve"> با </t>
        </r>
        <r>
          <rPr>
            <b/>
            <sz val="12"/>
            <color indexed="81"/>
            <rFont val="Tahoma"/>
            <family val="2"/>
          </rPr>
          <t>حفظ علامت</t>
        </r>
        <r>
          <rPr>
            <sz val="12"/>
            <color indexed="81"/>
            <rFont val="Tahoma"/>
            <family val="2"/>
          </rPr>
          <t xml:space="preserve"> آن استفاده گردد
بدیهی است چنانچه </t>
        </r>
        <r>
          <rPr>
            <b/>
            <sz val="12"/>
            <color indexed="81"/>
            <rFont val="Tahoma"/>
            <family val="2"/>
          </rPr>
          <t>درصد تغییر مقادیر افزایش مقادیر قبلی</t>
        </r>
        <r>
          <rPr>
            <sz val="12"/>
            <color indexed="81"/>
            <rFont val="Tahoma"/>
            <family val="2"/>
          </rPr>
          <t xml:space="preserve">، دارای </t>
        </r>
        <r>
          <rPr>
            <b/>
            <sz val="12"/>
            <color indexed="81"/>
            <rFont val="Tahoma"/>
            <family val="2"/>
          </rPr>
          <t>علامت منفی</t>
        </r>
        <r>
          <rPr>
            <sz val="12"/>
            <color indexed="81"/>
            <rFont val="Tahoma"/>
            <family val="2"/>
          </rPr>
          <t xml:space="preserve"> بوده، در این قسمت درصد مذکور با همان </t>
        </r>
        <r>
          <rPr>
            <b/>
            <sz val="12"/>
            <color indexed="81"/>
            <rFont val="Tahoma"/>
            <family val="2"/>
          </rPr>
          <t>علامت منفی درج گردد</t>
        </r>
        <r>
          <rPr>
            <sz val="12"/>
            <color indexed="81"/>
            <rFont val="Tahoma"/>
            <family val="2"/>
          </rPr>
          <t>.</t>
        </r>
      </text>
    </comment>
    <comment ref="H17" authorId="1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مبلغ کل افزایش مقادیر با </t>
        </r>
        <r>
          <rPr>
            <b/>
            <sz val="12"/>
            <color indexed="81"/>
            <rFont val="Tahoma"/>
            <family val="2"/>
          </rPr>
          <t>حفظ علامت</t>
        </r>
        <r>
          <rPr>
            <sz val="12"/>
            <color indexed="81"/>
            <rFont val="Tahoma"/>
            <family val="2"/>
          </rPr>
          <t xml:space="preserve"> آن دراین قسمت درج گردد
بدیهی است درصورت </t>
        </r>
        <r>
          <rPr>
            <b/>
            <sz val="12"/>
            <color indexed="81"/>
            <rFont val="Tahoma"/>
            <family val="2"/>
          </rPr>
          <t>افزایش مقادیر</t>
        </r>
        <r>
          <rPr>
            <sz val="12"/>
            <color indexed="81"/>
            <rFont val="Tahoma"/>
            <family val="2"/>
          </rPr>
          <t xml:space="preserve"> آیتم های</t>
        </r>
        <r>
          <rPr>
            <b/>
            <sz val="12"/>
            <color indexed="81"/>
            <rFont val="Tahoma"/>
            <family val="2"/>
          </rPr>
          <t xml:space="preserve"> کسر بها</t>
        </r>
        <r>
          <rPr>
            <sz val="12"/>
            <color indexed="81"/>
            <rFont val="Tahoma"/>
            <family val="2"/>
          </rPr>
          <t xml:space="preserve">، علامت مبلغ کل آن </t>
        </r>
        <r>
          <rPr>
            <b/>
            <sz val="12"/>
            <color indexed="81"/>
            <rFont val="Tahoma"/>
            <family val="2"/>
          </rPr>
          <t>منفی</t>
        </r>
        <r>
          <rPr>
            <sz val="12"/>
            <color indexed="81"/>
            <rFont val="Tahoma"/>
            <family val="2"/>
          </rPr>
          <t xml:space="preserve"> می باشد</t>
        </r>
      </text>
    </comment>
    <comment ref="H23" authorId="1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مبلغ کل کاهش مقادیر با </t>
        </r>
        <r>
          <rPr>
            <b/>
            <sz val="12"/>
            <color indexed="81"/>
            <rFont val="Tahoma"/>
            <family val="2"/>
          </rPr>
          <t>حفظ علامت</t>
        </r>
        <r>
          <rPr>
            <sz val="12"/>
            <color indexed="81"/>
            <rFont val="Tahoma"/>
            <family val="2"/>
          </rPr>
          <t xml:space="preserve"> آن دراین قسمت درج گردد
بدیهی است درصورت </t>
        </r>
        <r>
          <rPr>
            <b/>
            <sz val="12"/>
            <color indexed="81"/>
            <rFont val="Tahoma"/>
            <family val="2"/>
          </rPr>
          <t>کاهش مقادیر</t>
        </r>
        <r>
          <rPr>
            <sz val="12"/>
            <color indexed="81"/>
            <rFont val="Tahoma"/>
            <family val="2"/>
          </rPr>
          <t xml:space="preserve"> آیتم های</t>
        </r>
        <r>
          <rPr>
            <b/>
            <sz val="12"/>
            <color indexed="81"/>
            <rFont val="Tahoma"/>
            <family val="2"/>
          </rPr>
          <t xml:space="preserve"> اضافه بها</t>
        </r>
        <r>
          <rPr>
            <sz val="12"/>
            <color indexed="81"/>
            <rFont val="Tahoma"/>
            <family val="2"/>
          </rPr>
          <t xml:space="preserve">، علامت مبلغ کل آن </t>
        </r>
        <r>
          <rPr>
            <b/>
            <sz val="12"/>
            <color indexed="81"/>
            <rFont val="Tahoma"/>
            <family val="2"/>
          </rPr>
          <t>مثبت</t>
        </r>
        <r>
          <rPr>
            <sz val="12"/>
            <color indexed="81"/>
            <rFont val="Tahoma"/>
            <family val="2"/>
          </rPr>
          <t xml:space="preserve"> می باشد</t>
        </r>
      </text>
    </comment>
  </commentList>
</comments>
</file>

<file path=xl/comments4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5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6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7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8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comments9.xml><?xml version="1.0" encoding="utf-8"?>
<comments xmlns="http://schemas.openxmlformats.org/spreadsheetml/2006/main">
  <authors>
    <author>360484</author>
    <author>10740</author>
    <author>Ebrahimi</author>
  </authors>
  <commentList>
    <comment ref="B11" authorId="0" shapeId="0">
      <text>
        <r>
          <rPr>
            <sz val="14"/>
            <color indexed="81"/>
            <rFont val="B Zar"/>
            <charset val="178"/>
          </rPr>
          <t xml:space="preserve">.را انتخاب نمائید </t>
        </r>
        <r>
          <rPr>
            <b/>
            <sz val="16"/>
            <color indexed="81"/>
            <rFont val="B Zar"/>
            <charset val="178"/>
          </rPr>
          <t>Insert Copied Cells</t>
        </r>
        <r>
          <rPr>
            <sz val="14"/>
            <color indexed="81"/>
            <rFont val="B Zar"/>
            <charset val="178"/>
          </rPr>
          <t xml:space="preserve">منوی  </t>
        </r>
        <r>
          <rPr>
            <b/>
            <sz val="14"/>
            <color indexed="81"/>
            <rFont val="B Zar"/>
            <charset val="178"/>
          </rPr>
          <t xml:space="preserve"> ،</t>
        </r>
        <r>
          <rPr>
            <b/>
            <sz val="16"/>
            <color indexed="81"/>
            <rFont val="B Zar"/>
            <charset val="178"/>
          </rPr>
          <t>Copy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در صورت نیاز به اضافه کردن سطر جدید ، پس از انتخاب سطر </t>
        </r>
        <r>
          <rPr>
            <b/>
            <sz val="16"/>
            <color indexed="81"/>
            <rFont val="B Zar"/>
            <charset val="178"/>
          </rPr>
          <t>دوم</t>
        </r>
        <r>
          <rPr>
            <b/>
            <sz val="14"/>
            <color indexed="81"/>
            <rFont val="B Zar"/>
            <charset val="178"/>
          </rPr>
          <t xml:space="preserve"> </t>
        </r>
        <r>
          <rPr>
            <sz val="14"/>
            <color indexed="81"/>
            <rFont val="B Zar"/>
            <charset val="178"/>
          </rPr>
          <t xml:space="preserve">وانتخاب منوی
</t>
        </r>
      </text>
    </comment>
    <comment ref="J15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1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1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</rPr>
          <t xml:space="preserve">
مقدار مرتبط با فصل را اینجا وارد کنید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 xml:space="preserve"> 
مقدار مرتبط با رشته را اینجا وارد کنید</t>
        </r>
      </text>
    </comment>
    <comment ref="B22" authorId="0" shapeId="0">
      <text>
        <r>
          <rPr>
            <sz val="14"/>
            <color indexed="81"/>
            <rFont val="B Zar"/>
            <charset val="178"/>
          </rPr>
          <t>.را انتخاب نمائید</t>
        </r>
        <r>
          <rPr>
            <b/>
            <sz val="14"/>
            <color indexed="81"/>
            <rFont val="B Zar"/>
            <charset val="178"/>
          </rPr>
          <t xml:space="preserve"> Insert Copied Cells</t>
        </r>
        <r>
          <rPr>
            <sz val="14"/>
            <color indexed="81"/>
            <rFont val="B Zar"/>
            <charset val="178"/>
          </rPr>
          <t>منوی   ،</t>
        </r>
        <r>
          <rPr>
            <b/>
            <sz val="14"/>
            <color indexed="81"/>
            <rFont val="B Zar"/>
            <charset val="178"/>
          </rPr>
          <t>Copy</t>
        </r>
        <r>
          <rPr>
            <sz val="14"/>
            <color indexed="81"/>
            <rFont val="B Zar"/>
            <charset val="178"/>
          </rPr>
          <t xml:space="preserve"> در صورت نیاز به اضافه کردن سطر جدید ، پس از انتخاب </t>
        </r>
        <r>
          <rPr>
            <b/>
            <sz val="14"/>
            <color indexed="81"/>
            <rFont val="B Zar"/>
            <charset val="178"/>
          </rPr>
          <t>سطر دوم</t>
        </r>
        <r>
          <rPr>
            <sz val="14"/>
            <color indexed="81"/>
            <rFont val="B Zar"/>
            <charset val="178"/>
          </rPr>
          <t xml:space="preserve"> وانتخاب منوی</t>
        </r>
      </text>
    </comment>
    <comment ref="J22" authorId="2" shapeId="0">
      <text>
        <r>
          <rPr>
            <sz val="9"/>
            <color indexed="81"/>
            <rFont val="Tahoma"/>
            <family val="2"/>
          </rPr>
          <t xml:space="preserve">
 </t>
        </r>
        <r>
          <rPr>
            <sz val="12"/>
            <color indexed="81"/>
            <rFont val="Tahoma"/>
            <family val="2"/>
          </rPr>
          <t xml:space="preserve">خصوص کاهش مقادیر، </t>
        </r>
        <r>
          <rPr>
            <b/>
            <sz val="12"/>
            <color indexed="81"/>
            <rFont val="Tahoma"/>
            <family val="2"/>
          </rPr>
          <t xml:space="preserve">مقدار تغییر یافته </t>
        </r>
        <r>
          <rPr>
            <sz val="12"/>
            <color indexed="81"/>
            <rFont val="Tahoma"/>
            <family val="2"/>
          </rPr>
          <t xml:space="preserve">با </t>
        </r>
        <r>
          <rPr>
            <b/>
            <sz val="12"/>
            <color indexed="81"/>
            <rFont val="Tahoma"/>
            <family val="2"/>
          </rPr>
          <t>علامت  منفی</t>
        </r>
        <r>
          <rPr>
            <sz val="9"/>
            <color indexed="81"/>
            <rFont val="Tahoma"/>
            <family val="2"/>
          </rPr>
          <t xml:space="preserve"> درج گردد</t>
        </r>
      </text>
    </comment>
    <comment ref="J26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بالاسری 41 در صد است، تنها عدد 41 در این بخش ثبت گردد. از ثبت عدد به صورت 1.41 خودداری نمایید.</t>
        </r>
      </text>
    </comment>
    <comment ref="J27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منطقه 2 در صد است، تنها عدد 2 در این بخش ثبت گردد. از ثبت عدد به صورت 1.02 خودداری نمایید.</t>
        </r>
      </text>
    </comment>
    <comment ref="J28" authorId="1" shapeId="0">
      <text>
        <r>
          <rPr>
            <sz val="9"/>
            <color indexed="81"/>
            <rFont val="Tahoma"/>
            <family val="2"/>
          </rPr>
          <t>به منظور وارد کرن مقادیر این بخش مانند نمونه عمل کنید: 
مثلا اگر ضریب پیمان 29.35 در صد است، تنها عدد 29.35 در این بخش ثبت گردد. از ثبت عدد به صورت 1.2935 خودداری نمایید.</t>
        </r>
      </text>
    </comment>
  </commentList>
</comments>
</file>

<file path=xl/sharedStrings.xml><?xml version="1.0" encoding="utf-8"?>
<sst xmlns="http://schemas.openxmlformats.org/spreadsheetml/2006/main" count="2974" uniqueCount="150">
  <si>
    <t>شرکت آب و فاضلاب استان اصفهان</t>
  </si>
  <si>
    <t>امور آب و فاضلاب منطقه ........</t>
  </si>
  <si>
    <t>جدول تغییر مقادیر(افزایش/کاهش ) آیتم های پایه   طرح های      □ عمرانی          □ جاری</t>
  </si>
  <si>
    <t>موضوع قرارداد:</t>
  </si>
  <si>
    <t>کارفرما:</t>
  </si>
  <si>
    <t>پیمانکار:</t>
  </si>
  <si>
    <t>دستگاه نظارت:</t>
  </si>
  <si>
    <t>مشاور:</t>
  </si>
  <si>
    <t>شماره قرارداد:</t>
  </si>
  <si>
    <t>تاریخ قرارداد :</t>
  </si>
  <si>
    <t>درصد پیمان:</t>
  </si>
  <si>
    <t>مبلغ اولیه پیمان</t>
  </si>
  <si>
    <t>تاریخ تحویل زمین:</t>
  </si>
  <si>
    <t>مدت پیمان:</t>
  </si>
  <si>
    <t>تمدید شده تا :</t>
  </si>
  <si>
    <t>افزایش مقادیر ابلاغ شده تاکنون    درصد مبلغ پیمان</t>
  </si>
  <si>
    <t>کاهش مقادیر ابلاغ شده تاکنون    درصد مبلغ پیمان</t>
  </si>
  <si>
    <t>فهارس بهای منظم:</t>
  </si>
  <si>
    <t>فهرست بها مورد نظر:</t>
  </si>
  <si>
    <t>سال فهرست بها:</t>
  </si>
  <si>
    <r>
      <rPr>
        <b/>
        <sz val="20"/>
        <rFont val="B Nazanin"/>
        <charset val="178"/>
      </rPr>
      <t>□</t>
    </r>
    <r>
      <rPr>
        <b/>
        <sz val="14"/>
        <rFont val="B Nazanin"/>
        <charset val="178"/>
      </rPr>
      <t xml:space="preserve"> افزایش مقادیر آیتم های پایه  فصل  .... رشته .............</t>
    </r>
  </si>
  <si>
    <t>شماره آیتم</t>
  </si>
  <si>
    <t>شرح آیتم</t>
  </si>
  <si>
    <t xml:space="preserve">آدرس </t>
  </si>
  <si>
    <t>شماره پروفیل/کروکی</t>
  </si>
  <si>
    <t>واحد</t>
  </si>
  <si>
    <t>بهای واحد</t>
  </si>
  <si>
    <t xml:space="preserve">مقادیر مندرج در قرار داد </t>
  </si>
  <si>
    <t>مقادیرتغییر یافته</t>
  </si>
  <si>
    <t>توضیحات</t>
  </si>
  <si>
    <t>مقدار اولیه</t>
  </si>
  <si>
    <t>مبلغ  اولیه</t>
  </si>
  <si>
    <t>مقدار تغییر یافته</t>
  </si>
  <si>
    <t>مبلغ تغییر یافته</t>
  </si>
  <si>
    <t xml:space="preserve">جمع </t>
  </si>
  <si>
    <t>.</t>
  </si>
  <si>
    <t xml:space="preserve"> مبلغ ضریب بالاسری</t>
  </si>
  <si>
    <t>ضریب بالاسری:</t>
  </si>
  <si>
    <t>مبلغ ضریب منطقه</t>
  </si>
  <si>
    <t>ضریب منطقه :</t>
  </si>
  <si>
    <t>مبلغ ضریب پیمان</t>
  </si>
  <si>
    <t>ضریب پیمان:</t>
  </si>
  <si>
    <t>مجموع مبلغ آیتم های افزایش یافته به همراه کلیه ضرایب</t>
  </si>
  <si>
    <t>مجموع مبلغ آیتم های کاهش یافته به همراه کلیه ضرایب</t>
  </si>
  <si>
    <t>جمع جبری مبلغ آیتمهای ابلاغی (منفی برابر با کاهش مقادیر می باشد)</t>
  </si>
  <si>
    <t>در صد تغییرات  مبلغ آیتمهای ابلاغی به مبلغ پیمان</t>
  </si>
  <si>
    <t>پیمانکار</t>
  </si>
  <si>
    <t>مشاور</t>
  </si>
  <si>
    <t>ناظر</t>
  </si>
  <si>
    <t>سرناظر</t>
  </si>
  <si>
    <t>رئیس بهره برداری وتوسعه آب/فاضلاب/امور مشترکین</t>
  </si>
  <si>
    <t>مدیر منطقه</t>
  </si>
  <si>
    <t>تاریخ ویرایش: 1404/03/25</t>
  </si>
  <si>
    <r>
      <t xml:space="preserve">جدول تغییر مقادیر آیتم های فاکتوری  طرح های      </t>
    </r>
    <r>
      <rPr>
        <b/>
        <sz val="20"/>
        <rFont val="B Nazanin"/>
        <charset val="178"/>
      </rPr>
      <t>□</t>
    </r>
    <r>
      <rPr>
        <b/>
        <sz val="14"/>
        <rFont val="B Nazanin"/>
        <charset val="178"/>
      </rPr>
      <t xml:space="preserve"> عمرانی          </t>
    </r>
    <r>
      <rPr>
        <b/>
        <sz val="20"/>
        <rFont val="B Nazanin"/>
        <charset val="178"/>
      </rPr>
      <t>□</t>
    </r>
    <r>
      <rPr>
        <b/>
        <sz val="14"/>
        <rFont val="B Nazanin"/>
        <charset val="178"/>
      </rPr>
      <t xml:space="preserve"> جاری</t>
    </r>
  </si>
  <si>
    <t xml:space="preserve">        افزایش مقادیرآیتم های فاکتوری</t>
  </si>
  <si>
    <t>درصد مبلغ آیتم های قیمت جدید نسبت به مبلغ پیمان (حد مجاز مجموع ابلاغ های آیتم های فاکتوری، 10% مبلغ کل پیمان می باشد)</t>
  </si>
  <si>
    <t>جدول تغییر مقادیر آیتم های ستاره دار  طرح های      □ عمرانی          □ جاری</t>
  </si>
  <si>
    <t>کارفرما :</t>
  </si>
  <si>
    <t>پیمانکار :</t>
  </si>
  <si>
    <t>دستگاه نظارت :</t>
  </si>
  <si>
    <t>مشاور :</t>
  </si>
  <si>
    <t>شماره قرارداد :</t>
  </si>
  <si>
    <t>درصد پیمان :</t>
  </si>
  <si>
    <t>مبلغ اولیه پیمان :</t>
  </si>
  <si>
    <t>مجموع مبلغ آیتم های ستاره دار رشته مورد نظر :</t>
  </si>
  <si>
    <t>مدت پیمان :</t>
  </si>
  <si>
    <t>درصد ابلاغ افزایش مقادیر آیتم های  قبلی نسبت به مبلغ کل پیمان:</t>
  </si>
  <si>
    <t>درصد ابلاغ آیتم های ستاره دارد قبلی نسبت به آیتم های غیر پایه رشته مورد نظر برآورد:</t>
  </si>
  <si>
    <t>فهارست بهای منظم:</t>
  </si>
  <si>
    <t>سال فهرست بها :</t>
  </si>
  <si>
    <t>مجموع مبلغ  به همراه کلیه ضرایب</t>
  </si>
  <si>
    <r>
      <t>درصد  مبلغ آیتم های ستاره دار  نسبت به مجموع مبلغ آیتم های غیر پایه رشته (</t>
    </r>
    <r>
      <rPr>
        <b/>
        <sz val="18"/>
        <rFont val="B Nazanin"/>
        <charset val="178"/>
      </rPr>
      <t>حد مجاز مجموع</t>
    </r>
    <r>
      <rPr>
        <b/>
        <sz val="14"/>
        <rFont val="B Nazanin"/>
        <charset val="178"/>
      </rPr>
      <t xml:space="preserve"> ابلاغ های آیتم های ستاره دار برابر با 25%  مبلغ آیتم های ستاره دار رشته در پیمان مورد نظر می باشد)</t>
    </r>
  </si>
  <si>
    <t>درصد افزایش مقادیر ستاره دار ابلاغی نسبت به مبلغ پیمان</t>
  </si>
  <si>
    <t>جدول تغییر مقادیر(افزایش/کاهش ) آیتم های   طرح های      □ عمرانی          □ جاری</t>
  </si>
  <si>
    <t>درصد ابلاغ کاهش مقادیر آیتم های  قبلی نسبت به مبلغ کل پیمان:</t>
  </si>
  <si>
    <t xml:space="preserve">        کاهش مقادیر آیتم های ستاره دار</t>
  </si>
  <si>
    <t>درصد کاهش مقادیر ستاره دار ابلاغی نسبت به مبلغ پیمان</t>
  </si>
  <si>
    <r>
      <t xml:space="preserve">جدول تغییر مقادیر(آیتم جدید) آیتم های   طرح های      </t>
    </r>
    <r>
      <rPr>
        <b/>
        <sz val="20"/>
        <rFont val="B Nazanin"/>
        <charset val="178"/>
      </rPr>
      <t>□</t>
    </r>
    <r>
      <rPr>
        <b/>
        <sz val="14"/>
        <rFont val="B Nazanin"/>
        <charset val="178"/>
      </rPr>
      <t xml:space="preserve"> عمرانی          </t>
    </r>
    <r>
      <rPr>
        <b/>
        <sz val="20"/>
        <rFont val="B Nazanin"/>
        <charset val="178"/>
      </rPr>
      <t>□</t>
    </r>
    <r>
      <rPr>
        <b/>
        <sz val="14"/>
        <rFont val="B Nazanin"/>
        <charset val="178"/>
      </rPr>
      <t xml:space="preserve"> جاری</t>
    </r>
  </si>
  <si>
    <t>کارفرما</t>
  </si>
  <si>
    <t>دستگاه نظارت</t>
  </si>
  <si>
    <t>شماره قرارداد</t>
  </si>
  <si>
    <t>درصد پیمان</t>
  </si>
  <si>
    <t>مدت پیمان</t>
  </si>
  <si>
    <t>افزایش مقادیر ابلاغ شده تاکنون...... درصد نسبت به مبلغ پیمان</t>
  </si>
  <si>
    <r>
      <t xml:space="preserve">درصد ابلاغ آیتم های </t>
    </r>
    <r>
      <rPr>
        <b/>
        <sz val="12"/>
        <color theme="1"/>
        <rFont val="B Nazanin"/>
        <charset val="178"/>
      </rPr>
      <t>قیمت جدید</t>
    </r>
    <r>
      <rPr>
        <sz val="12"/>
        <color theme="1"/>
        <rFont val="B Nazanin"/>
        <charset val="178"/>
      </rPr>
      <t xml:space="preserve"> </t>
    </r>
    <r>
      <rPr>
        <b/>
        <sz val="12"/>
        <color theme="1"/>
        <rFont val="B Nazanin"/>
        <charset val="178"/>
      </rPr>
      <t>قبلی</t>
    </r>
    <r>
      <rPr>
        <sz val="12"/>
        <color theme="1"/>
        <rFont val="B Nazanin"/>
        <charset val="178"/>
      </rPr>
      <t xml:space="preserve"> نسبت به مبلغ پیمان:</t>
    </r>
  </si>
  <si>
    <t xml:space="preserve">فهرست بها مورد نظر </t>
  </si>
  <si>
    <t xml:space="preserve">        افزایش مقادیرآیتم های قیمت جدید</t>
  </si>
  <si>
    <t>درصد مبلغ آیتم های قیمت جدید نسبت به مبلغ پیمان (حد مجاز مجموع ابلاغ های آیتم های قیمت جدید، 10% مبلغ کل پیمان می باشد)</t>
  </si>
  <si>
    <t>خلاصه درخواست جداول درخواست تغییر مقادیر  طرح های      □ عمرانی          □ جاری</t>
  </si>
  <si>
    <t>تاریخ قرارداد:</t>
  </si>
  <si>
    <t>مبلغ اولیه پیمان:</t>
  </si>
  <si>
    <t>تمدید شده تا:</t>
  </si>
  <si>
    <t>درصد ابلاغ افزایش مقادیر آیتم های قیمت جدید  قبلی نسبت به مبلغ کل پیمان:</t>
  </si>
  <si>
    <r>
      <rPr>
        <b/>
        <sz val="16"/>
        <color theme="1"/>
        <rFont val="B Nazanin"/>
        <charset val="178"/>
      </rPr>
      <t>خلاصه جداول تغییر مقادیر آیتم های</t>
    </r>
    <r>
      <rPr>
        <b/>
        <sz val="20"/>
        <color theme="1"/>
        <rFont val="B Nazanin"/>
        <charset val="178"/>
      </rPr>
      <t xml:space="preserve"> پایه برآورد</t>
    </r>
  </si>
  <si>
    <t>ردیف</t>
  </si>
  <si>
    <t>رشته</t>
  </si>
  <si>
    <t>عنوان فصل</t>
  </si>
  <si>
    <r>
      <t xml:space="preserve">مبلغ کل فصل در </t>
    </r>
    <r>
      <rPr>
        <b/>
        <sz val="12"/>
        <rFont val="B Nazanin"/>
        <charset val="178"/>
      </rPr>
      <t>برآورد</t>
    </r>
    <r>
      <rPr>
        <sz val="12"/>
        <rFont val="B Nazanin"/>
        <charset val="178"/>
      </rPr>
      <t xml:space="preserve"> با ضریب </t>
    </r>
  </si>
  <si>
    <r>
      <t xml:space="preserve">مبلغ کل </t>
    </r>
    <r>
      <rPr>
        <b/>
        <sz val="12"/>
        <rFont val="B Nazanin"/>
        <charset val="178"/>
      </rPr>
      <t>صورت وضعیت</t>
    </r>
    <r>
      <rPr>
        <sz val="12"/>
        <rFont val="B Nazanin"/>
        <charset val="178"/>
      </rPr>
      <t xml:space="preserve"> با ضرایب</t>
    </r>
  </si>
  <si>
    <t>اختلاف مبلغ صورت وضعیت و برآورد</t>
  </si>
  <si>
    <t>جمع جبری مبلغ آیتم های افزایش و کاهش  یافته فصل</t>
  </si>
  <si>
    <t>جمع کل مبالغ آیتم های افزایش یافته ابلاغی</t>
  </si>
  <si>
    <t>جمع کل مبالغ آیتم های کاهش  یافته ابلاغی</t>
  </si>
  <si>
    <r>
      <t xml:space="preserve">خلاصه جدول </t>
    </r>
    <r>
      <rPr>
        <b/>
        <sz val="20"/>
        <rFont val="B Nazanin"/>
        <charset val="178"/>
      </rPr>
      <t>افزایش</t>
    </r>
    <r>
      <rPr>
        <b/>
        <sz val="14"/>
        <rFont val="B Nazanin"/>
        <charset val="178"/>
      </rPr>
      <t xml:space="preserve"> مقادیر آیتم های </t>
    </r>
    <r>
      <rPr>
        <b/>
        <sz val="20"/>
        <rFont val="B Nazanin"/>
        <charset val="178"/>
      </rPr>
      <t>غیرپایه برآورد</t>
    </r>
    <r>
      <rPr>
        <b/>
        <sz val="14"/>
        <rFont val="B Nazanin"/>
        <charset val="178"/>
      </rPr>
      <t xml:space="preserve"> (</t>
    </r>
    <r>
      <rPr>
        <b/>
        <sz val="16"/>
        <rFont val="B Nazanin"/>
        <charset val="178"/>
      </rPr>
      <t>ستاره دار</t>
    </r>
    <r>
      <rPr>
        <b/>
        <sz val="14"/>
        <rFont val="B Nazanin"/>
        <charset val="178"/>
      </rPr>
      <t>)</t>
    </r>
  </si>
  <si>
    <t>مبلغ کل آیتم های غیر پایه برآورد با ضریب</t>
  </si>
  <si>
    <t>درصد کل افزایش آیتم های ستاره دار ابلاغی قبلی</t>
  </si>
  <si>
    <t>درصد کل افزایش آیتم های ستاره دار ابلاغی جدید</t>
  </si>
  <si>
    <t>مبلغ کل افزایش آیتم های ستاره دار این ابلاغ</t>
  </si>
  <si>
    <t>درصد کل افزایش  آیتم های ستاره دار ابلاغی نسبت به آیتم های غیر پایه رشته</t>
  </si>
  <si>
    <t>بررسی حد مجاز</t>
  </si>
  <si>
    <t>جمع کل مبلغ آیتم های ستاره دار افزایش یافته</t>
  </si>
  <si>
    <r>
      <t xml:space="preserve">خلاصه جدول </t>
    </r>
    <r>
      <rPr>
        <b/>
        <sz val="20"/>
        <rFont val="B Nazanin"/>
        <charset val="178"/>
      </rPr>
      <t>کاهش</t>
    </r>
    <r>
      <rPr>
        <b/>
        <sz val="14"/>
        <rFont val="B Nazanin"/>
        <charset val="178"/>
      </rPr>
      <t xml:space="preserve"> مقادیر آیتم های </t>
    </r>
    <r>
      <rPr>
        <b/>
        <sz val="20"/>
        <rFont val="B Nazanin"/>
        <charset val="178"/>
      </rPr>
      <t>غیرپایه برآورد</t>
    </r>
    <r>
      <rPr>
        <b/>
        <sz val="14"/>
        <rFont val="B Nazanin"/>
        <charset val="178"/>
      </rPr>
      <t xml:space="preserve"> (</t>
    </r>
    <r>
      <rPr>
        <b/>
        <sz val="16"/>
        <rFont val="B Nazanin"/>
        <charset val="178"/>
      </rPr>
      <t>ستاره دار</t>
    </r>
    <r>
      <rPr>
        <b/>
        <sz val="14"/>
        <rFont val="B Nazanin"/>
        <charset val="178"/>
      </rPr>
      <t>)</t>
    </r>
  </si>
  <si>
    <t>شرح</t>
  </si>
  <si>
    <t>درصد کل کاهش  آیتم های ستاره دار ابلاغی نسبت به مبلغ پیمان</t>
  </si>
  <si>
    <t>کاهش مقادیر آیتم های غیر پایه کل پیمان ( ستاره دار همه رشته ها)</t>
  </si>
  <si>
    <r>
      <t>خلاصه جدول ابلاغ مقادیر آیتم های</t>
    </r>
    <r>
      <rPr>
        <b/>
        <sz val="20"/>
        <rFont val="B Nazanin"/>
        <charset val="178"/>
      </rPr>
      <t xml:space="preserve"> قیمت جدید</t>
    </r>
    <r>
      <rPr>
        <b/>
        <sz val="16"/>
        <rFont val="B Nazanin"/>
        <charset val="178"/>
      </rPr>
      <t xml:space="preserve"> (ج)</t>
    </r>
  </si>
  <si>
    <t>مبلغ کل آیتم های قیمت جدید مورد نظر</t>
  </si>
  <si>
    <t>درصد مبلغ آیتم های قیمت جدید نسبت به مبلغ اولیه پیمان</t>
  </si>
  <si>
    <t>افزایش مقادیر آیتم های قیمت جدید کل پیمان</t>
  </si>
  <si>
    <t>خلاصه کل تغییر مقادیر پیمان</t>
  </si>
  <si>
    <r>
      <t xml:space="preserve">جمع کل مبالغ آیتم های </t>
    </r>
    <r>
      <rPr>
        <b/>
        <sz val="12"/>
        <rFont val="B Nazanin"/>
        <charset val="178"/>
      </rPr>
      <t>پایه</t>
    </r>
    <r>
      <rPr>
        <sz val="12"/>
        <rFont val="B Nazanin"/>
        <charset val="178"/>
      </rPr>
      <t xml:space="preserve"> افزایش یافته</t>
    </r>
  </si>
  <si>
    <r>
      <t xml:space="preserve"> جمع کل مبلغ آیتم </t>
    </r>
    <r>
      <rPr>
        <b/>
        <sz val="12"/>
        <rFont val="B Nazanin"/>
        <charset val="178"/>
      </rPr>
      <t>غیرپایه</t>
    </r>
    <r>
      <rPr>
        <sz val="12"/>
        <rFont val="B Nazanin"/>
        <charset val="178"/>
      </rPr>
      <t xml:space="preserve"> (ستاره دار) افزایش یافته</t>
    </r>
  </si>
  <si>
    <r>
      <t xml:space="preserve">جمع کل مبالغ آیتم های </t>
    </r>
    <r>
      <rPr>
        <b/>
        <sz val="12"/>
        <rFont val="B Nazanin"/>
        <charset val="178"/>
      </rPr>
      <t>پایه</t>
    </r>
    <r>
      <rPr>
        <sz val="12"/>
        <rFont val="B Nazanin"/>
        <charset val="178"/>
      </rPr>
      <t xml:space="preserve"> کاهش یافته</t>
    </r>
  </si>
  <si>
    <r>
      <t xml:space="preserve"> جمع کل مبلغ آیتم </t>
    </r>
    <r>
      <rPr>
        <b/>
        <sz val="12"/>
        <rFont val="B Nazanin"/>
        <charset val="178"/>
      </rPr>
      <t>غیرپایه</t>
    </r>
    <r>
      <rPr>
        <sz val="12"/>
        <rFont val="B Nazanin"/>
        <charset val="178"/>
      </rPr>
      <t xml:space="preserve"> (ستاره دار) کاهش یافته</t>
    </r>
  </si>
  <si>
    <r>
      <t xml:space="preserve">جمع کل مبلغ آیتم های </t>
    </r>
    <r>
      <rPr>
        <b/>
        <sz val="14"/>
        <rFont val="B Nazanin"/>
        <charset val="178"/>
      </rPr>
      <t>افزایش مقادیر</t>
    </r>
  </si>
  <si>
    <r>
      <t xml:space="preserve">جمع کل </t>
    </r>
    <r>
      <rPr>
        <b/>
        <sz val="14"/>
        <rFont val="B Nazanin"/>
        <charset val="178"/>
      </rPr>
      <t>افزایش مقادیر</t>
    </r>
    <r>
      <rPr>
        <sz val="14"/>
        <rFont val="B Nazanin"/>
        <charset val="178"/>
      </rPr>
      <t xml:space="preserve"> و </t>
    </r>
    <r>
      <rPr>
        <b/>
        <sz val="14"/>
        <rFont val="B Nazanin"/>
        <charset val="178"/>
      </rPr>
      <t>قیمت جدید</t>
    </r>
  </si>
  <si>
    <r>
      <t xml:space="preserve"> جمع کل مبلغ آیتم </t>
    </r>
    <r>
      <rPr>
        <b/>
        <sz val="14"/>
        <rFont val="B Nazanin"/>
        <charset val="178"/>
      </rPr>
      <t>قیمت جدید</t>
    </r>
    <r>
      <rPr>
        <sz val="14"/>
        <rFont val="B Nazanin"/>
        <charset val="178"/>
      </rPr>
      <t xml:space="preserve"> افزایش یافته</t>
    </r>
  </si>
  <si>
    <r>
      <t xml:space="preserve">جمع کل مبلغ آیتم های </t>
    </r>
    <r>
      <rPr>
        <b/>
        <sz val="14"/>
        <rFont val="B Nazanin"/>
        <charset val="178"/>
      </rPr>
      <t>کاهش مقادیر</t>
    </r>
  </si>
  <si>
    <t>درصدکل مبلغ آیتم های افزایش مقادیر نسبت به مبلغ پیمان</t>
  </si>
  <si>
    <t>درصد کل افزایش مقادیر و قیمت جدید</t>
  </si>
  <si>
    <t>درصدکل مبلغ آیتم های قیمت جدید نسبت به مبلغ پیمان</t>
  </si>
  <si>
    <t>درصدکل مبلغ آیتم های کاهش مقادیر نسبت به مبلغ پیمان</t>
  </si>
  <si>
    <t>فهرست بهای منظم:</t>
  </si>
  <si>
    <t>فصل</t>
  </si>
  <si>
    <t>.........</t>
  </si>
  <si>
    <t xml:space="preserve">رشته </t>
  </si>
  <si>
    <r>
      <rPr>
        <b/>
        <sz val="18"/>
        <rFont val="B Nazanin"/>
        <charset val="178"/>
      </rPr>
      <t>□</t>
    </r>
    <r>
      <rPr>
        <b/>
        <sz val="14"/>
        <rFont val="B Nazanin"/>
        <charset val="178"/>
      </rPr>
      <t xml:space="preserve"> کاهش مقادیر آیتم های پایه </t>
    </r>
  </si>
  <si>
    <t>عنوان جدول</t>
  </si>
  <si>
    <t>جدول تغییر مقادیر آیتم های پایه</t>
  </si>
  <si>
    <t>فاکتوری</t>
  </si>
  <si>
    <t>افزایش مقادیر ستاره دار</t>
  </si>
  <si>
    <t>کاهش مقادیر ستاره دار</t>
  </si>
  <si>
    <t>قیمت جدید</t>
  </si>
  <si>
    <t>خلاصه تغییرات مقادیر</t>
  </si>
  <si>
    <t xml:space="preserve">        افزایش مقادیر آیتم های ستاره دار</t>
  </si>
  <si>
    <t xml:space="preserve">با کلیک بر روی عنوان جدول به همان شیت هدایت میشوید. </t>
  </si>
  <si>
    <t>کد فرم:  QF-0506-05</t>
  </si>
  <si>
    <r>
      <rPr>
        <b/>
        <sz val="20"/>
        <rFont val="B Nazanin"/>
        <charset val="178"/>
      </rPr>
      <t>□</t>
    </r>
    <r>
      <rPr>
        <b/>
        <sz val="14"/>
        <rFont val="B Nazanin"/>
        <charset val="178"/>
      </rPr>
      <t xml:space="preserve"> افزایش مقادیر آیتم های پایه  فصل  1 رشته .............</t>
    </r>
  </si>
  <si>
    <r>
      <rPr>
        <b/>
        <sz val="20"/>
        <rFont val="B Nazanin"/>
        <charset val="178"/>
      </rPr>
      <t>□</t>
    </r>
    <r>
      <rPr>
        <b/>
        <sz val="14"/>
        <rFont val="B Nazanin"/>
        <charset val="178"/>
      </rPr>
      <t xml:space="preserve"> افزایش مقادیر آیتم های پایه  فصل  ..1.. رشته .............</t>
    </r>
  </si>
  <si>
    <t>...1......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</si>
</sst>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B Nazanin"/>
      <charset val="178"/>
    </font>
    <font>
      <b/>
      <sz val="16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b/>
      <sz val="14"/>
      <name val="B Nazanin"/>
      <charset val="178"/>
    </font>
    <font>
      <b/>
      <sz val="20"/>
      <name val="B Nazanin"/>
      <charset val="178"/>
    </font>
    <font>
      <sz val="10"/>
      <name val="Arial"/>
      <family val="2"/>
    </font>
    <font>
      <b/>
      <sz val="12"/>
      <name val="B Nazanin"/>
      <charset val="178"/>
    </font>
    <font>
      <b/>
      <sz val="18"/>
      <name val="B Nazanin"/>
      <charset val="178"/>
    </font>
    <font>
      <sz val="14"/>
      <color theme="1"/>
      <name val="B Nazanin"/>
      <charset val="178"/>
    </font>
    <font>
      <b/>
      <sz val="14"/>
      <color indexed="81"/>
      <name val="B Zar"/>
      <charset val="178"/>
    </font>
    <font>
      <sz val="14"/>
      <color indexed="81"/>
      <name val="B Zar"/>
      <charset val="178"/>
    </font>
    <font>
      <b/>
      <sz val="16"/>
      <color indexed="81"/>
      <name val="B Zar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rgb="FFFF0000"/>
      <name val="B Nazanin"/>
      <charset val="178"/>
    </font>
    <font>
      <sz val="12"/>
      <color indexed="8"/>
      <name val="B Nazanin"/>
      <charset val="178"/>
    </font>
    <font>
      <b/>
      <sz val="20"/>
      <color theme="1"/>
      <name val="B Nazanin"/>
      <charset val="178"/>
    </font>
    <font>
      <sz val="14"/>
      <name val="B Nazanin"/>
      <charset val="178"/>
    </font>
    <font>
      <sz val="11"/>
      <color theme="1"/>
      <name val="B Nazanin"/>
      <charset val="178"/>
    </font>
    <font>
      <u/>
      <sz val="11"/>
      <color theme="10"/>
      <name val="Calibri"/>
      <family val="2"/>
      <scheme val="minor"/>
    </font>
    <font>
      <b/>
      <sz val="11"/>
      <color theme="1"/>
      <name val="B Nazanin"/>
      <charset val="178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auto="1"/>
      </right>
      <top style="medium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double">
        <color auto="1"/>
      </right>
      <top style="thick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ck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26" fillId="0" borderId="0" applyNumberFormat="0" applyFill="0" applyBorder="0" applyAlignment="0" applyProtection="0"/>
  </cellStyleXfs>
  <cellXfs count="488">
    <xf numFmtId="0" fontId="0" fillId="0" borderId="0" xfId="0"/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 wrapText="1" readingOrder="2"/>
      <protection locked="0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 wrapText="1" readingOrder="2"/>
      <protection locked="0"/>
    </xf>
    <xf numFmtId="0" fontId="4" fillId="2" borderId="14" xfId="0" applyFont="1" applyFill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 wrapText="1" readingOrder="2"/>
      <protection locked="0"/>
    </xf>
    <xf numFmtId="0" fontId="4" fillId="2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 applyProtection="1">
      <alignment horizontal="center" vertical="center" wrapText="1" readingOrder="2"/>
      <protection locked="0"/>
    </xf>
    <xf numFmtId="0" fontId="4" fillId="2" borderId="2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3" fontId="5" fillId="0" borderId="19" xfId="0" applyNumberFormat="1" applyFont="1" applyBorder="1" applyAlignment="1" applyProtection="1">
      <alignment horizontal="center" vertical="center" wrapText="1"/>
      <protection locked="0"/>
    </xf>
    <xf numFmtId="4" fontId="5" fillId="0" borderId="19" xfId="0" applyNumberFormat="1" applyFont="1" applyBorder="1" applyAlignment="1" applyProtection="1">
      <alignment horizontal="center" vertical="center" wrapText="1"/>
      <protection locked="0"/>
    </xf>
    <xf numFmtId="3" fontId="5" fillId="0" borderId="19" xfId="0" applyNumberFormat="1" applyFont="1" applyBorder="1" applyAlignment="1" applyProtection="1">
      <alignment horizontal="center" vertical="center"/>
      <protection locked="0"/>
    </xf>
    <xf numFmtId="4" fontId="5" fillId="0" borderId="19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3" fontId="5" fillId="0" borderId="31" xfId="0" applyNumberFormat="1" applyFont="1" applyBorder="1" applyAlignment="1" applyProtection="1">
      <alignment horizontal="center" vertical="center" wrapText="1"/>
      <protection locked="0"/>
    </xf>
    <xf numFmtId="4" fontId="5" fillId="0" borderId="31" xfId="0" applyNumberFormat="1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3" fontId="5" fillId="0" borderId="31" xfId="0" applyNumberFormat="1" applyFont="1" applyBorder="1" applyAlignment="1" applyProtection="1">
      <alignment horizontal="center" vertical="center"/>
      <protection locked="0"/>
    </xf>
    <xf numFmtId="164" fontId="9" fillId="3" borderId="9" xfId="2" applyNumberFormat="1" applyFont="1" applyFill="1" applyBorder="1" applyAlignment="1">
      <alignment horizontal="center" vertical="center" wrapText="1"/>
    </xf>
    <xf numFmtId="164" fontId="9" fillId="3" borderId="12" xfId="2" applyNumberFormat="1" applyFont="1" applyFill="1" applyBorder="1" applyAlignment="1">
      <alignment horizontal="center" vertical="center" wrapText="1"/>
    </xf>
    <xf numFmtId="164" fontId="9" fillId="3" borderId="10" xfId="2" applyNumberFormat="1" applyFont="1" applyFill="1" applyBorder="1" applyAlignment="1">
      <alignment horizontal="center" vertical="center" wrapText="1"/>
    </xf>
    <xf numFmtId="3" fontId="5" fillId="0" borderId="33" xfId="0" applyNumberFormat="1" applyFont="1" applyBorder="1" applyAlignment="1">
      <alignment horizontal="center" vertical="center"/>
    </xf>
    <xf numFmtId="4" fontId="5" fillId="0" borderId="33" xfId="0" applyNumberFormat="1" applyFont="1" applyBorder="1" applyAlignment="1">
      <alignment horizontal="center" vertical="center"/>
    </xf>
    <xf numFmtId="0" fontId="5" fillId="0" borderId="34" xfId="0" applyFont="1" applyBorder="1" applyAlignment="1" applyProtection="1">
      <alignment horizontal="center" vertical="center" wrapText="1"/>
      <protection locked="0"/>
    </xf>
    <xf numFmtId="164" fontId="4" fillId="2" borderId="19" xfId="2" applyNumberFormat="1" applyFont="1" applyFill="1" applyBorder="1" applyAlignment="1">
      <alignment horizontal="center" vertical="center" wrapText="1"/>
    </xf>
    <xf numFmtId="9" fontId="5" fillId="0" borderId="19" xfId="0" applyNumberFormat="1" applyFont="1" applyBorder="1" applyAlignment="1" applyProtection="1">
      <alignment horizontal="center" vertical="center"/>
      <protection locked="0"/>
    </xf>
    <xf numFmtId="3" fontId="5" fillId="0" borderId="19" xfId="0" applyNumberFormat="1" applyFont="1" applyBorder="1" applyAlignment="1">
      <alignment horizontal="center" vertical="center"/>
    </xf>
    <xf numFmtId="3" fontId="4" fillId="2" borderId="19" xfId="0" applyNumberFormat="1" applyFont="1" applyFill="1" applyBorder="1" applyAlignment="1">
      <alignment horizontal="center" vertical="center"/>
    </xf>
    <xf numFmtId="3" fontId="4" fillId="2" borderId="24" xfId="0" applyNumberFormat="1" applyFont="1" applyFill="1" applyBorder="1" applyAlignment="1">
      <alignment horizontal="center" vertical="center"/>
    </xf>
    <xf numFmtId="10" fontId="5" fillId="0" borderId="31" xfId="0" applyNumberFormat="1" applyFont="1" applyBorder="1" applyAlignment="1" applyProtection="1">
      <alignment horizontal="center" vertical="center"/>
      <protection locked="0"/>
    </xf>
    <xf numFmtId="3" fontId="5" fillId="0" borderId="31" xfId="0" applyNumberFormat="1" applyFont="1" applyBorder="1" applyAlignment="1">
      <alignment horizontal="center" vertical="center"/>
    </xf>
    <xf numFmtId="3" fontId="9" fillId="2" borderId="41" xfId="0" applyNumberFormat="1" applyFont="1" applyFill="1" applyBorder="1" applyAlignment="1">
      <alignment horizontal="center" vertical="center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4" borderId="31" xfId="0" applyFont="1" applyFill="1" applyBorder="1" applyAlignment="1">
      <alignment horizontal="center" vertical="center"/>
    </xf>
    <xf numFmtId="4" fontId="5" fillId="0" borderId="31" xfId="0" applyNumberFormat="1" applyFont="1" applyBorder="1" applyAlignment="1" applyProtection="1">
      <alignment horizontal="center" vertical="center"/>
      <protection locked="0"/>
    </xf>
    <xf numFmtId="3" fontId="9" fillId="2" borderId="47" xfId="0" applyNumberFormat="1" applyFont="1" applyFill="1" applyBorder="1" applyAlignment="1">
      <alignment horizontal="center" vertical="center"/>
    </xf>
    <xf numFmtId="0" fontId="5" fillId="0" borderId="48" xfId="0" applyFont="1" applyBorder="1" applyAlignment="1" applyProtection="1">
      <alignment horizontal="center" vertical="center" wrapText="1"/>
      <protection locked="0"/>
    </xf>
    <xf numFmtId="3" fontId="6" fillId="2" borderId="50" xfId="0" applyNumberFormat="1" applyFont="1" applyFill="1" applyBorder="1" applyAlignment="1">
      <alignment horizontal="center" vertical="center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10" fontId="6" fillId="2" borderId="55" xfId="0" applyNumberFormat="1" applyFont="1" applyFill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5" fillId="4" borderId="24" xfId="0" applyFont="1" applyFill="1" applyBorder="1" applyAlignment="1">
      <alignment horizontal="center" vertical="center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59" xfId="0" applyBorder="1" applyAlignment="1">
      <alignment horizontal="center" vertical="center"/>
    </xf>
    <xf numFmtId="0" fontId="0" fillId="0" borderId="0" xfId="0" applyProtection="1">
      <protection locked="0"/>
    </xf>
    <xf numFmtId="0" fontId="5" fillId="0" borderId="63" xfId="0" applyFont="1" applyBorder="1" applyAlignment="1" applyProtection="1">
      <alignment horizontal="center" vertical="center" wrapText="1"/>
      <protection locked="0"/>
    </xf>
    <xf numFmtId="0" fontId="5" fillId="0" borderId="64" xfId="0" applyFont="1" applyBorder="1" applyAlignment="1" applyProtection="1">
      <alignment horizontal="center" vertical="center" wrapText="1"/>
      <protection locked="0"/>
    </xf>
    <xf numFmtId="3" fontId="5" fillId="0" borderId="64" xfId="0" applyNumberFormat="1" applyFont="1" applyBorder="1" applyAlignment="1" applyProtection="1">
      <alignment horizontal="center" vertical="center" wrapText="1"/>
      <protection locked="0"/>
    </xf>
    <xf numFmtId="4" fontId="5" fillId="0" borderId="64" xfId="0" applyNumberFormat="1" applyFont="1" applyBorder="1" applyAlignment="1" applyProtection="1">
      <alignment horizontal="center" vertical="center" wrapText="1"/>
      <protection locked="0"/>
    </xf>
    <xf numFmtId="3" fontId="5" fillId="0" borderId="64" xfId="0" applyNumberFormat="1" applyFont="1" applyBorder="1" applyAlignment="1" applyProtection="1">
      <alignment horizontal="center" vertical="center"/>
      <protection locked="0"/>
    </xf>
    <xf numFmtId="0" fontId="5" fillId="0" borderId="65" xfId="0" applyFont="1" applyBorder="1" applyAlignment="1" applyProtection="1">
      <alignment horizontal="center" vertical="center" wrapText="1"/>
      <protection locked="0"/>
    </xf>
    <xf numFmtId="164" fontId="4" fillId="2" borderId="24" xfId="2" applyNumberFormat="1" applyFont="1" applyFill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 wrapText="1"/>
      <protection locked="0"/>
    </xf>
    <xf numFmtId="3" fontId="6" fillId="2" borderId="33" xfId="0" applyNumberFormat="1" applyFont="1" applyFill="1" applyBorder="1" applyAlignment="1">
      <alignment horizontal="center" vertical="center"/>
    </xf>
    <xf numFmtId="0" fontId="20" fillId="0" borderId="34" xfId="0" applyFont="1" applyBorder="1" applyAlignment="1" applyProtection="1">
      <alignment horizontal="center" vertical="center" wrapText="1"/>
      <protection locked="0"/>
    </xf>
    <xf numFmtId="3" fontId="0" fillId="0" borderId="0" xfId="0" applyNumberFormat="1"/>
    <xf numFmtId="10" fontId="6" fillId="2" borderId="24" xfId="2" applyNumberFormat="1" applyFont="1" applyFill="1" applyBorder="1" applyAlignment="1">
      <alignment horizontal="center" vertical="center" wrapText="1"/>
    </xf>
    <xf numFmtId="3" fontId="9" fillId="2" borderId="2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3" fontId="5" fillId="0" borderId="15" xfId="0" applyNumberFormat="1" applyFont="1" applyBorder="1" applyAlignment="1" applyProtection="1">
      <alignment horizontal="center" vertical="center" wrapText="1"/>
      <protection locked="0"/>
    </xf>
    <xf numFmtId="3" fontId="5" fillId="0" borderId="17" xfId="0" applyNumberFormat="1" applyFont="1" applyBorder="1" applyAlignment="1">
      <alignment horizontal="center" vertical="center" wrapText="1"/>
    </xf>
    <xf numFmtId="17" fontId="0" fillId="0" borderId="0" xfId="0" applyNumberFormat="1"/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3" fontId="5" fillId="0" borderId="33" xfId="0" applyNumberFormat="1" applyFont="1" applyBorder="1" applyAlignment="1" applyProtection="1">
      <alignment horizontal="center" vertical="center"/>
      <protection locked="0"/>
    </xf>
    <xf numFmtId="4" fontId="5" fillId="0" borderId="33" xfId="0" applyNumberFormat="1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Border="1" applyAlignment="1" applyProtection="1">
      <alignment horizontal="center" vertical="center" wrapText="1"/>
      <protection locked="0"/>
    </xf>
    <xf numFmtId="4" fontId="5" fillId="0" borderId="24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Border="1" applyAlignment="1" applyProtection="1">
      <alignment horizontal="center" vertical="center"/>
      <protection locked="0"/>
    </xf>
    <xf numFmtId="3" fontId="19" fillId="0" borderId="33" xfId="0" applyNumberFormat="1" applyFont="1" applyBorder="1" applyAlignment="1">
      <alignment horizontal="center" vertic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10" fontId="6" fillId="2" borderId="19" xfId="2" applyNumberFormat="1" applyFont="1" applyFill="1" applyBorder="1" applyAlignment="1">
      <alignment horizontal="center" vertical="center" wrapText="1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74" xfId="0" applyNumberFormat="1" applyFont="1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 vertical="center"/>
    </xf>
    <xf numFmtId="0" fontId="5" fillId="0" borderId="75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3" fontId="5" fillId="0" borderId="47" xfId="0" applyNumberFormat="1" applyFont="1" applyBorder="1" applyAlignment="1" applyProtection="1">
      <alignment horizontal="center" vertical="center" wrapText="1"/>
      <protection locked="0"/>
    </xf>
    <xf numFmtId="4" fontId="5" fillId="0" borderId="47" xfId="0" applyNumberFormat="1" applyFont="1" applyBorder="1" applyAlignment="1" applyProtection="1">
      <alignment horizontal="center" vertical="center" wrapText="1"/>
      <protection locked="0"/>
    </xf>
    <xf numFmtId="3" fontId="5" fillId="0" borderId="47" xfId="0" applyNumberFormat="1" applyFont="1" applyBorder="1" applyAlignment="1" applyProtection="1">
      <alignment horizontal="center" vertical="center"/>
      <protection locked="0"/>
    </xf>
    <xf numFmtId="3" fontId="6" fillId="2" borderId="74" xfId="0" applyNumberFormat="1" applyFont="1" applyFill="1" applyBorder="1" applyAlignment="1">
      <alignment horizontal="center" vertical="center" wrapText="1"/>
    </xf>
    <xf numFmtId="3" fontId="5" fillId="0" borderId="27" xfId="0" applyNumberFormat="1" applyFont="1" applyBorder="1" applyAlignment="1" applyProtection="1">
      <alignment horizontal="center" vertical="center"/>
      <protection locked="0"/>
    </xf>
    <xf numFmtId="4" fontId="5" fillId="0" borderId="27" xfId="0" applyNumberFormat="1" applyFont="1" applyBorder="1" applyAlignment="1" applyProtection="1">
      <alignment horizontal="center" vertical="center"/>
      <protection locked="0"/>
    </xf>
    <xf numFmtId="3" fontId="6" fillId="2" borderId="25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 readingOrder="2"/>
      <protection locked="0"/>
    </xf>
    <xf numFmtId="3" fontId="5" fillId="0" borderId="14" xfId="0" applyNumberFormat="1" applyFont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3" fontId="5" fillId="0" borderId="15" xfId="0" applyNumberFormat="1" applyFont="1" applyBorder="1" applyAlignment="1" applyProtection="1">
      <alignment horizontal="center" vertical="center" wrapText="1" readingOrder="2"/>
      <protection locked="0"/>
    </xf>
    <xf numFmtId="10" fontId="5" fillId="0" borderId="16" xfId="1" applyNumberFormat="1" applyFont="1" applyBorder="1" applyAlignment="1" applyProtection="1">
      <alignment horizontal="center" vertical="center"/>
    </xf>
    <xf numFmtId="0" fontId="21" fillId="0" borderId="15" xfId="0" applyFont="1" applyBorder="1" applyAlignment="1" applyProtection="1">
      <alignment horizontal="center" vertical="center" wrapText="1" readingOrder="2"/>
      <protection locked="0"/>
    </xf>
    <xf numFmtId="49" fontId="22" fillId="2" borderId="16" xfId="0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10" fontId="4" fillId="0" borderId="23" xfId="1" applyNumberFormat="1" applyFont="1" applyBorder="1" applyAlignment="1" applyProtection="1">
      <alignment horizontal="center" vertical="center" wrapText="1"/>
    </xf>
    <xf numFmtId="10" fontId="4" fillId="0" borderId="22" xfId="1" applyNumberFormat="1" applyFont="1" applyBorder="1" applyAlignment="1" applyProtection="1">
      <alignment horizontal="center" vertical="center" wrapText="1"/>
      <protection locked="0"/>
    </xf>
    <xf numFmtId="0" fontId="4" fillId="4" borderId="38" xfId="0" applyFont="1" applyFill="1" applyBorder="1" applyAlignment="1">
      <alignment horizontal="center" vertical="center" wrapText="1"/>
    </xf>
    <xf numFmtId="1" fontId="4" fillId="4" borderId="77" xfId="0" applyNumberFormat="1" applyFont="1" applyFill="1" applyBorder="1" applyAlignment="1">
      <alignment horizontal="center" vertical="center" wrapText="1"/>
    </xf>
    <xf numFmtId="1" fontId="4" fillId="4" borderId="79" xfId="0" applyNumberFormat="1" applyFont="1" applyFill="1" applyBorder="1" applyAlignment="1">
      <alignment horizontal="center" vertical="center" wrapText="1"/>
    </xf>
    <xf numFmtId="0" fontId="4" fillId="4" borderId="77" xfId="0" applyFont="1" applyFill="1" applyBorder="1" applyAlignment="1">
      <alignment horizontal="center" vertical="center" wrapText="1"/>
    </xf>
    <xf numFmtId="1" fontId="4" fillId="4" borderId="41" xfId="0" applyNumberFormat="1" applyFont="1" applyFill="1" applyBorder="1" applyAlignment="1">
      <alignment horizontal="center" vertical="center" wrapText="1"/>
    </xf>
    <xf numFmtId="1" fontId="4" fillId="4" borderId="80" xfId="0" applyNumberFormat="1" applyFont="1" applyFill="1" applyBorder="1" applyAlignment="1">
      <alignment horizontal="center" vertical="center" wrapText="1"/>
    </xf>
    <xf numFmtId="49" fontId="4" fillId="4" borderId="76" xfId="0" applyNumberFormat="1" applyFont="1" applyFill="1" applyBorder="1" applyAlignment="1">
      <alignment horizontal="center" vertical="center" wrapText="1"/>
    </xf>
    <xf numFmtId="0" fontId="4" fillId="2" borderId="81" xfId="0" applyFont="1" applyFill="1" applyBorder="1" applyAlignment="1" applyProtection="1">
      <alignment horizontal="center" vertical="center" wrapText="1"/>
      <protection locked="0"/>
    </xf>
    <xf numFmtId="3" fontId="4" fillId="0" borderId="82" xfId="2" applyNumberFormat="1" applyFont="1" applyBorder="1" applyAlignment="1" applyProtection="1">
      <alignment horizontal="center" vertical="center" wrapText="1"/>
      <protection locked="0"/>
    </xf>
    <xf numFmtId="3" fontId="4" fillId="2" borderId="85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27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86" xfId="0" applyNumberFormat="1" applyFont="1" applyBorder="1" applyAlignment="1" applyProtection="1">
      <alignment horizontal="center" vertical="center" wrapText="1"/>
      <protection locked="0"/>
    </xf>
    <xf numFmtId="0" fontId="5" fillId="0" borderId="87" xfId="0" applyFont="1" applyBorder="1" applyAlignment="1" applyProtection="1">
      <alignment horizontal="center" vertical="center" wrapText="1"/>
      <protection locked="0"/>
    </xf>
    <xf numFmtId="3" fontId="4" fillId="0" borderId="88" xfId="2" applyNumberFormat="1" applyFont="1" applyBorder="1" applyAlignment="1" applyProtection="1">
      <alignment horizontal="center" vertical="center" wrapText="1"/>
      <protection locked="0"/>
    </xf>
    <xf numFmtId="3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16" xfId="0" applyNumberFormat="1" applyFont="1" applyBorder="1" applyAlignment="1" applyProtection="1">
      <alignment horizontal="center" vertical="center" wrapText="1"/>
      <protection locked="0"/>
    </xf>
    <xf numFmtId="3" fontId="5" fillId="0" borderId="90" xfId="0" applyNumberFormat="1" applyFont="1" applyBorder="1" applyAlignment="1" applyProtection="1">
      <alignment horizontal="center" vertical="center" wrapText="1"/>
      <protection locked="0"/>
    </xf>
    <xf numFmtId="0" fontId="5" fillId="0" borderId="91" xfId="0" applyFont="1" applyBorder="1" applyAlignment="1" applyProtection="1">
      <alignment horizontal="center" vertical="center" wrapText="1"/>
      <protection locked="0"/>
    </xf>
    <xf numFmtId="3" fontId="4" fillId="0" borderId="92" xfId="2" applyNumberFormat="1" applyFont="1" applyBorder="1" applyAlignment="1" applyProtection="1">
      <alignment horizontal="center" vertical="center" wrapText="1"/>
      <protection locked="0"/>
    </xf>
    <xf numFmtId="3" fontId="4" fillId="2" borderId="92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67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94" xfId="0" applyNumberFormat="1" applyFont="1" applyBorder="1" applyAlignment="1" applyProtection="1">
      <alignment horizontal="center" vertical="center" wrapText="1"/>
      <protection locked="0"/>
    </xf>
    <xf numFmtId="0" fontId="5" fillId="0" borderId="95" xfId="0" applyFont="1" applyBorder="1" applyAlignment="1" applyProtection="1">
      <alignment horizontal="center" vertical="center" wrapText="1"/>
      <protection locked="0"/>
    </xf>
    <xf numFmtId="3" fontId="20" fillId="0" borderId="79" xfId="0" applyNumberFormat="1" applyFont="1" applyBorder="1" applyAlignment="1">
      <alignment horizontal="center" vertical="center" wrapText="1"/>
    </xf>
    <xf numFmtId="3" fontId="20" fillId="0" borderId="98" xfId="0" applyNumberFormat="1" applyFont="1" applyBorder="1" applyAlignment="1">
      <alignment horizontal="center" vertical="center" wrapText="1"/>
    </xf>
    <xf numFmtId="0" fontId="11" fillId="0" borderId="95" xfId="0" applyFont="1" applyBorder="1" applyAlignment="1" applyProtection="1">
      <alignment horizontal="center" vertical="center" wrapText="1"/>
      <protection locked="0"/>
    </xf>
    <xf numFmtId="0" fontId="9" fillId="4" borderId="102" xfId="0" applyFont="1" applyFill="1" applyBorder="1" applyAlignment="1">
      <alignment horizontal="center" vertical="center" wrapText="1"/>
    </xf>
    <xf numFmtId="1" fontId="9" fillId="4" borderId="103" xfId="0" applyNumberFormat="1" applyFont="1" applyFill="1" applyBorder="1" applyAlignment="1">
      <alignment horizontal="center" vertical="center" wrapText="1"/>
    </xf>
    <xf numFmtId="0" fontId="9" fillId="4" borderId="104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9" fillId="4" borderId="80" xfId="0" applyFont="1" applyFill="1" applyBorder="1" applyAlignment="1">
      <alignment horizontal="center" vertical="center" wrapText="1"/>
    </xf>
    <xf numFmtId="0" fontId="9" fillId="4" borderId="103" xfId="0" applyFont="1" applyFill="1" applyBorder="1" applyAlignment="1">
      <alignment horizontal="center" vertical="center" wrapText="1"/>
    </xf>
    <xf numFmtId="1" fontId="9" fillId="4" borderId="77" xfId="0" applyNumberFormat="1" applyFont="1" applyFill="1" applyBorder="1" applyAlignment="1">
      <alignment horizontal="center" vertical="center" wrapText="1"/>
    </xf>
    <xf numFmtId="49" fontId="9" fillId="4" borderId="80" xfId="0" applyNumberFormat="1" applyFont="1" applyFill="1" applyBorder="1" applyAlignment="1">
      <alignment horizontal="center" vertical="center" wrapText="1"/>
    </xf>
    <xf numFmtId="49" fontId="9" fillId="4" borderId="76" xfId="0" applyNumberFormat="1" applyFont="1" applyFill="1" applyBorder="1" applyAlignment="1">
      <alignment horizontal="center" vertical="center" wrapText="1"/>
    </xf>
    <xf numFmtId="1" fontId="4" fillId="2" borderId="105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107" xfId="0" applyNumberFormat="1" applyFont="1" applyFill="1" applyBorder="1" applyAlignment="1" applyProtection="1">
      <alignment horizontal="center" vertical="center" wrapText="1"/>
      <protection locked="0"/>
    </xf>
    <xf numFmtId="10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10" fontId="4" fillId="2" borderId="108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104" xfId="0" applyNumberFormat="1" applyFont="1" applyFill="1" applyBorder="1" applyAlignment="1" applyProtection="1">
      <alignment horizontal="center" vertical="center" wrapText="1"/>
      <protection locked="0"/>
    </xf>
    <xf numFmtId="10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109" xfId="0" applyNumberFormat="1" applyFont="1" applyFill="1" applyBorder="1" applyAlignment="1" applyProtection="1">
      <alignment horizontal="center" vertical="center"/>
      <protection locked="0"/>
    </xf>
    <xf numFmtId="49" fontId="10" fillId="2" borderId="110" xfId="0" applyNumberFormat="1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11" xfId="0" applyNumberFormat="1" applyFont="1" applyFill="1" applyBorder="1" applyAlignment="1" applyProtection="1">
      <alignment horizontal="center" vertical="center" wrapText="1"/>
      <protection locked="0"/>
    </xf>
    <xf numFmtId="10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0" fontId="4" fillId="2" borderId="89" xfId="0" applyNumberFormat="1" applyFont="1" applyFill="1" applyBorder="1" applyAlignment="1" applyProtection="1">
      <alignment horizontal="center" vertical="center" wrapText="1"/>
      <protection locked="0"/>
    </xf>
    <xf numFmtId="10" fontId="4" fillId="2" borderId="112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89" xfId="0" applyNumberFormat="1" applyFont="1" applyFill="1" applyBorder="1" applyAlignment="1" applyProtection="1">
      <alignment horizontal="center" vertical="center"/>
      <protection locked="0"/>
    </xf>
    <xf numFmtId="49" fontId="10" fillId="2" borderId="91" xfId="0" applyNumberFormat="1" applyFont="1" applyFill="1" applyBorder="1" applyAlignment="1" applyProtection="1">
      <alignment vertical="center" wrapText="1"/>
      <protection locked="0"/>
    </xf>
    <xf numFmtId="1" fontId="4" fillId="2" borderId="113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114" xfId="0" applyNumberFormat="1" applyFont="1" applyFill="1" applyBorder="1" applyAlignment="1" applyProtection="1">
      <alignment horizontal="center" vertical="center" wrapText="1"/>
      <protection locked="0"/>
    </xf>
    <xf numFmtId="10" fontId="4" fillId="2" borderId="22" xfId="0" applyNumberFormat="1" applyFont="1" applyFill="1" applyBorder="1" applyAlignment="1" applyProtection="1">
      <alignment horizontal="center" vertical="center" wrapText="1"/>
      <protection locked="0"/>
    </xf>
    <xf numFmtId="10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0" fontId="4" fillId="2" borderId="115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116" xfId="0" applyNumberFormat="1" applyFont="1" applyFill="1" applyBorder="1" applyAlignment="1" applyProtection="1">
      <alignment horizontal="center" vertical="center"/>
      <protection locked="0"/>
    </xf>
    <xf numFmtId="49" fontId="10" fillId="2" borderId="117" xfId="0" applyNumberFormat="1" applyFont="1" applyFill="1" applyBorder="1" applyAlignment="1" applyProtection="1">
      <alignment vertical="center" wrapText="1"/>
      <protection locked="0"/>
    </xf>
    <xf numFmtId="3" fontId="20" fillId="0" borderId="106" xfId="0" applyNumberFormat="1" applyFont="1" applyBorder="1" applyAlignment="1">
      <alignment horizontal="center" vertical="center" wrapText="1"/>
    </xf>
    <xf numFmtId="3" fontId="6" fillId="2" borderId="106" xfId="0" applyNumberFormat="1" applyFont="1" applyFill="1" applyBorder="1" applyAlignment="1">
      <alignment horizontal="center" vertical="center" wrapText="1"/>
    </xf>
    <xf numFmtId="10" fontId="6" fillId="2" borderId="121" xfId="0" applyNumberFormat="1" applyFont="1" applyFill="1" applyBorder="1" applyAlignment="1">
      <alignment horizontal="center" vertical="center" wrapText="1"/>
    </xf>
    <xf numFmtId="3" fontId="6" fillId="2" borderId="12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96" xfId="0" applyFont="1" applyFill="1" applyBorder="1" applyAlignment="1">
      <alignment horizontal="center" vertical="center" wrapText="1"/>
    </xf>
    <xf numFmtId="49" fontId="9" fillId="4" borderId="103" xfId="0" applyNumberFormat="1" applyFont="1" applyFill="1" applyBorder="1" applyAlignment="1">
      <alignment horizontal="center" vertical="center" wrapText="1"/>
    </xf>
    <xf numFmtId="49" fontId="9" fillId="4" borderId="123" xfId="0" applyNumberFormat="1" applyFont="1" applyFill="1" applyBorder="1" applyAlignment="1">
      <alignment horizontal="center" vertical="center" wrapText="1"/>
    </xf>
    <xf numFmtId="3" fontId="6" fillId="2" borderId="106" xfId="0" applyNumberFormat="1" applyFont="1" applyFill="1" applyBorder="1" applyAlignment="1">
      <alignment horizontal="center" vertical="center"/>
    </xf>
    <xf numFmtId="10" fontId="6" fillId="2" borderId="106" xfId="0" applyNumberFormat="1" applyFont="1" applyFill="1" applyBorder="1" applyAlignment="1">
      <alignment horizontal="center" vertical="center"/>
    </xf>
    <xf numFmtId="3" fontId="6" fillId="2" borderId="124" xfId="0" applyNumberFormat="1" applyFont="1" applyFill="1" applyBorder="1" applyAlignment="1">
      <alignment horizontal="center" vertical="center"/>
    </xf>
    <xf numFmtId="3" fontId="6" fillId="2" borderId="12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97" xfId="0" applyNumberFormat="1" applyFont="1" applyFill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center" vertical="center"/>
    </xf>
    <xf numFmtId="3" fontId="4" fillId="2" borderId="111" xfId="0" applyNumberFormat="1" applyFont="1" applyFill="1" applyBorder="1" applyAlignment="1">
      <alignment horizontal="center" vertical="center"/>
    </xf>
    <xf numFmtId="3" fontId="4" fillId="2" borderId="128" xfId="0" applyNumberFormat="1" applyFont="1" applyFill="1" applyBorder="1" applyAlignment="1">
      <alignment horizontal="center" vertical="center"/>
    </xf>
    <xf numFmtId="3" fontId="9" fillId="2" borderId="129" xfId="0" applyNumberFormat="1" applyFont="1" applyFill="1" applyBorder="1" applyAlignment="1" applyProtection="1">
      <alignment vertical="center" wrapText="1"/>
      <protection locked="0"/>
    </xf>
    <xf numFmtId="3" fontId="9" fillId="2" borderId="73" xfId="0" applyNumberFormat="1" applyFont="1" applyFill="1" applyBorder="1" applyAlignment="1" applyProtection="1">
      <alignment vertical="center" wrapText="1"/>
      <protection locked="0"/>
    </xf>
    <xf numFmtId="3" fontId="9" fillId="2" borderId="74" xfId="0" applyNumberFormat="1" applyFont="1" applyFill="1" applyBorder="1" applyAlignment="1" applyProtection="1">
      <alignment vertical="center" wrapText="1"/>
      <protection locked="0"/>
    </xf>
    <xf numFmtId="3" fontId="20" fillId="0" borderId="131" xfId="0" applyNumberFormat="1" applyFont="1" applyBorder="1" applyAlignment="1">
      <alignment horizontal="center" vertical="center" wrapText="1"/>
    </xf>
    <xf numFmtId="10" fontId="3" fillId="2" borderId="12" xfId="0" applyNumberFormat="1" applyFont="1" applyFill="1" applyBorder="1" applyAlignment="1">
      <alignment horizontal="center" vertical="center"/>
    </xf>
    <xf numFmtId="10" fontId="3" fillId="2" borderId="11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 applyProtection="1">
      <alignment horizontal="center"/>
      <protection locked="0"/>
    </xf>
    <xf numFmtId="3" fontId="4" fillId="2" borderId="0" xfId="0" applyNumberFormat="1" applyFont="1" applyFill="1" applyAlignment="1">
      <alignment horizontal="center"/>
    </xf>
    <xf numFmtId="3" fontId="4" fillId="2" borderId="5" xfId="0" applyNumberFormat="1" applyFont="1" applyFill="1" applyBorder="1" applyAlignment="1" applyProtection="1">
      <alignment horizontal="right"/>
      <protection locked="0"/>
    </xf>
    <xf numFmtId="3" fontId="9" fillId="0" borderId="59" xfId="2" applyNumberFormat="1" applyFont="1" applyBorder="1" applyAlignment="1">
      <alignment vertical="center"/>
    </xf>
    <xf numFmtId="0" fontId="9" fillId="0" borderId="59" xfId="2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0" fillId="0" borderId="59" xfId="0" applyBorder="1" applyAlignment="1">
      <alignment horizontal="right" vertical="center"/>
    </xf>
    <xf numFmtId="0" fontId="0" fillId="0" borderId="59" xfId="0" applyBorder="1" applyAlignment="1">
      <alignment horizontal="right" vertical="center" wrapText="1"/>
    </xf>
    <xf numFmtId="0" fontId="0" fillId="0" borderId="59" xfId="0" applyBorder="1"/>
    <xf numFmtId="0" fontId="19" fillId="0" borderId="138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11" fillId="0" borderId="123" xfId="0" applyFont="1" applyBorder="1" applyAlignment="1" applyProtection="1">
      <alignment horizontal="center" vertical="center" wrapText="1"/>
      <protection locked="0"/>
    </xf>
    <xf numFmtId="3" fontId="6" fillId="3" borderId="13" xfId="0" applyNumberFormat="1" applyFont="1" applyFill="1" applyBorder="1" applyAlignment="1" applyProtection="1">
      <alignment vertical="center" readingOrder="2"/>
      <protection locked="0"/>
    </xf>
    <xf numFmtId="3" fontId="6" fillId="3" borderId="12" xfId="0" applyNumberFormat="1" applyFont="1" applyFill="1" applyBorder="1" applyAlignment="1" applyProtection="1">
      <alignment vertical="center" readingOrder="2"/>
      <protection locked="0"/>
    </xf>
    <xf numFmtId="0" fontId="0" fillId="2" borderId="0" xfId="0" applyFill="1"/>
    <xf numFmtId="0" fontId="27" fillId="2" borderId="16" xfId="0" applyFont="1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/>
    </xf>
    <xf numFmtId="0" fontId="25" fillId="2" borderId="97" xfId="0" applyFont="1" applyFill="1" applyBorder="1"/>
    <xf numFmtId="3" fontId="25" fillId="2" borderId="97" xfId="0" applyNumberFormat="1" applyFont="1" applyFill="1" applyBorder="1" applyAlignment="1">
      <alignment horizontal="center"/>
    </xf>
    <xf numFmtId="3" fontId="25" fillId="2" borderId="133" xfId="0" applyNumberFormat="1" applyFont="1" applyFill="1" applyBorder="1" applyAlignment="1">
      <alignment horizontal="center"/>
    </xf>
    <xf numFmtId="0" fontId="25" fillId="2" borderId="17" xfId="0" applyFont="1" applyFill="1" applyBorder="1"/>
    <xf numFmtId="3" fontId="25" fillId="2" borderId="17" xfId="0" applyNumberFormat="1" applyFont="1" applyFill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/>
    </xf>
    <xf numFmtId="3" fontId="25" fillId="2" borderId="15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6" fillId="2" borderId="140" xfId="3" applyFill="1" applyBorder="1"/>
    <xf numFmtId="0" fontId="26" fillId="2" borderId="16" xfId="3" applyFill="1" applyBorder="1"/>
    <xf numFmtId="3" fontId="6" fillId="3" borderId="12" xfId="0" applyNumberFormat="1" applyFont="1" applyFill="1" applyBorder="1" applyAlignment="1" applyProtection="1">
      <alignment horizontal="right" vertical="center" readingOrder="2"/>
      <protection locked="0"/>
    </xf>
    <xf numFmtId="3" fontId="6" fillId="3" borderId="12" xfId="0" applyNumberFormat="1" applyFont="1" applyFill="1" applyBorder="1" applyAlignment="1" applyProtection="1">
      <alignment horizontal="center" vertical="center" readingOrder="2"/>
      <protection locked="0"/>
    </xf>
    <xf numFmtId="0" fontId="0" fillId="2" borderId="17" xfId="0" applyFill="1" applyBorder="1"/>
    <xf numFmtId="0" fontId="0" fillId="2" borderId="15" xfId="0" applyFill="1" applyBorder="1"/>
    <xf numFmtId="3" fontId="6" fillId="3" borderId="12" xfId="0" applyNumberFormat="1" applyFont="1" applyFill="1" applyBorder="1" applyAlignment="1" applyProtection="1">
      <alignment horizontal="center" vertical="center"/>
      <protection locked="0"/>
    </xf>
    <xf numFmtId="3" fontId="6" fillId="3" borderId="12" xfId="0" applyNumberFormat="1" applyFont="1" applyFill="1" applyBorder="1" applyAlignment="1" applyProtection="1">
      <alignment vertical="center"/>
      <protection locked="0"/>
    </xf>
    <xf numFmtId="3" fontId="6" fillId="3" borderId="13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28" fillId="2" borderId="0" xfId="0" applyFont="1" applyFill="1"/>
    <xf numFmtId="0" fontId="0" fillId="0" borderId="59" xfId="0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0" fillId="0" borderId="5" xfId="0" applyBorder="1" applyProtection="1">
      <protection locked="0"/>
    </xf>
    <xf numFmtId="0" fontId="0" fillId="0" borderId="5" xfId="0" applyBorder="1"/>
    <xf numFmtId="1" fontId="4" fillId="2" borderId="141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16" xfId="0" applyFont="1" applyFill="1" applyBorder="1" applyAlignment="1">
      <alignment horizontal="center"/>
    </xf>
    <xf numFmtId="0" fontId="27" fillId="2" borderId="17" xfId="0" applyFont="1" applyFill="1" applyBorder="1" applyAlignment="1">
      <alignment horizontal="center"/>
    </xf>
    <xf numFmtId="0" fontId="27" fillId="2" borderId="15" xfId="0" applyFont="1" applyFill="1" applyBorder="1" applyAlignment="1">
      <alignment horizontal="center"/>
    </xf>
    <xf numFmtId="3" fontId="6" fillId="3" borderId="9" xfId="0" applyNumberFormat="1" applyFont="1" applyFill="1" applyBorder="1" applyAlignment="1" applyProtection="1">
      <alignment horizontal="center" vertical="center" readingOrder="2"/>
      <protection locked="0"/>
    </xf>
    <xf numFmtId="3" fontId="6" fillId="3" borderId="12" xfId="0" applyNumberFormat="1" applyFont="1" applyFill="1" applyBorder="1" applyAlignment="1" applyProtection="1">
      <alignment horizontal="center" vertical="center" readingOrder="2"/>
      <protection locked="0"/>
    </xf>
    <xf numFmtId="3" fontId="6" fillId="3" borderId="52" xfId="0" applyNumberFormat="1" applyFont="1" applyFill="1" applyBorder="1" applyAlignment="1">
      <alignment horizontal="center" vertical="center"/>
    </xf>
    <xf numFmtId="3" fontId="6" fillId="3" borderId="53" xfId="0" applyNumberFormat="1" applyFont="1" applyFill="1" applyBorder="1" applyAlignment="1">
      <alignment horizontal="center" vertical="center"/>
    </xf>
    <xf numFmtId="3" fontId="6" fillId="3" borderId="5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58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0" fillId="0" borderId="59" xfId="0" applyBorder="1" applyAlignment="1">
      <alignment horizontal="right" vertical="center" wrapText="1"/>
    </xf>
    <xf numFmtId="0" fontId="0" fillId="0" borderId="59" xfId="0" applyBorder="1" applyAlignment="1">
      <alignment horizontal="right" vertical="center"/>
    </xf>
    <xf numFmtId="3" fontId="6" fillId="3" borderId="49" xfId="0" applyNumberFormat="1" applyFont="1" applyFill="1" applyBorder="1" applyAlignment="1">
      <alignment horizontal="center" vertical="center"/>
    </xf>
    <xf numFmtId="3" fontId="6" fillId="3" borderId="50" xfId="0" applyNumberFormat="1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3" fontId="9" fillId="3" borderId="44" xfId="0" applyNumberFormat="1" applyFont="1" applyFill="1" applyBorder="1" applyAlignment="1">
      <alignment horizontal="center" vertical="center"/>
    </xf>
    <xf numFmtId="3" fontId="9" fillId="3" borderId="45" xfId="0" applyNumberFormat="1" applyFont="1" applyFill="1" applyBorder="1" applyAlignment="1">
      <alignment horizontal="center" vertical="center"/>
    </xf>
    <xf numFmtId="3" fontId="9" fillId="3" borderId="46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164" fontId="9" fillId="3" borderId="81" xfId="2" applyNumberFormat="1" applyFont="1" applyFill="1" applyBorder="1" applyAlignment="1">
      <alignment horizontal="center" vertical="center" wrapText="1"/>
    </xf>
    <xf numFmtId="164" fontId="9" fillId="3" borderId="12" xfId="2" applyNumberFormat="1" applyFont="1" applyFill="1" applyBorder="1" applyAlignment="1">
      <alignment horizontal="center" vertical="center" wrapText="1"/>
    </xf>
    <xf numFmtId="164" fontId="9" fillId="3" borderId="10" xfId="2" applyNumberFormat="1" applyFont="1" applyFill="1" applyBorder="1" applyAlignment="1">
      <alignment horizontal="center" vertical="center" wrapText="1"/>
    </xf>
    <xf numFmtId="164" fontId="9" fillId="3" borderId="14" xfId="2" applyNumberFormat="1" applyFont="1" applyFill="1" applyBorder="1" applyAlignment="1">
      <alignment horizontal="center" vertical="center" wrapText="1"/>
    </xf>
    <xf numFmtId="164" fontId="9" fillId="3" borderId="17" xfId="2" applyNumberFormat="1" applyFont="1" applyFill="1" applyBorder="1" applyAlignment="1">
      <alignment horizontal="center" vertical="center" wrapText="1"/>
    </xf>
    <xf numFmtId="164" fontId="9" fillId="3" borderId="15" xfId="2" applyNumberFormat="1" applyFont="1" applyFill="1" applyBorder="1" applyAlignment="1">
      <alignment horizontal="center" vertical="center" wrapText="1"/>
    </xf>
    <xf numFmtId="3" fontId="9" fillId="3" borderId="14" xfId="0" applyNumberFormat="1" applyFont="1" applyFill="1" applyBorder="1" applyAlignment="1">
      <alignment horizontal="center" vertical="center"/>
    </xf>
    <xf numFmtId="3" fontId="9" fillId="3" borderId="17" xfId="0" applyNumberFormat="1" applyFont="1" applyFill="1" applyBorder="1" applyAlignment="1">
      <alignment horizontal="center" vertical="center"/>
    </xf>
    <xf numFmtId="3" fontId="9" fillId="3" borderId="15" xfId="0" applyNumberFormat="1" applyFont="1" applyFill="1" applyBorder="1" applyAlignment="1">
      <alignment horizontal="center" vertical="center"/>
    </xf>
    <xf numFmtId="3" fontId="9" fillId="3" borderId="35" xfId="0" applyNumberFormat="1" applyFont="1" applyFill="1" applyBorder="1" applyAlignment="1">
      <alignment horizontal="center" vertical="center"/>
    </xf>
    <xf numFmtId="3" fontId="9" fillId="3" borderId="36" xfId="0" applyNumberFormat="1" applyFont="1" applyFill="1" applyBorder="1" applyAlignment="1">
      <alignment horizontal="center" vertical="center"/>
    </xf>
    <xf numFmtId="3" fontId="9" fillId="3" borderId="37" xfId="0" applyNumberFormat="1" applyFont="1" applyFill="1" applyBorder="1" applyAlignment="1">
      <alignment horizontal="center" vertical="center"/>
    </xf>
    <xf numFmtId="3" fontId="9" fillId="3" borderId="38" xfId="0" applyNumberFormat="1" applyFont="1" applyFill="1" applyBorder="1" applyAlignment="1">
      <alignment horizontal="center" vertical="center"/>
    </xf>
    <xf numFmtId="3" fontId="9" fillId="3" borderId="39" xfId="0" applyNumberFormat="1" applyFont="1" applyFill="1" applyBorder="1" applyAlignment="1">
      <alignment horizontal="center" vertical="center"/>
    </xf>
    <xf numFmtId="3" fontId="9" fillId="3" borderId="40" xfId="0" applyNumberFormat="1" applyFont="1" applyFill="1" applyBorder="1" applyAlignment="1">
      <alignment horizontal="center" vertical="center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10" fontId="5" fillId="0" borderId="19" xfId="1" applyNumberFormat="1" applyFont="1" applyBorder="1" applyAlignment="1" applyProtection="1">
      <alignment horizontal="center" vertical="center"/>
      <protection locked="0"/>
    </xf>
    <xf numFmtId="10" fontId="5" fillId="0" borderId="20" xfId="1" applyNumberFormat="1" applyFont="1" applyBorder="1" applyAlignment="1" applyProtection="1">
      <alignment horizontal="center" vertical="center"/>
      <protection locked="0"/>
    </xf>
    <xf numFmtId="10" fontId="5" fillId="0" borderId="24" xfId="1" applyNumberFormat="1" applyFont="1" applyBorder="1" applyAlignment="1" applyProtection="1">
      <alignment horizontal="center" vertical="center"/>
      <protection locked="0"/>
    </xf>
    <xf numFmtId="10" fontId="5" fillId="0" borderId="25" xfId="1" applyNumberFormat="1" applyFont="1" applyBorder="1" applyAlignment="1" applyProtection="1">
      <alignment horizontal="center" vertical="center"/>
      <protection locked="0"/>
    </xf>
    <xf numFmtId="3" fontId="6" fillId="3" borderId="26" xfId="0" applyNumberFormat="1" applyFont="1" applyFill="1" applyBorder="1" applyAlignment="1" applyProtection="1">
      <alignment horizontal="center" vertical="center" readingOrder="2"/>
      <protection locked="0"/>
    </xf>
    <xf numFmtId="3" fontId="6" fillId="3" borderId="27" xfId="0" applyNumberFormat="1" applyFont="1" applyFill="1" applyBorder="1" applyAlignment="1" applyProtection="1">
      <alignment horizontal="center" vertical="center" readingOrder="2"/>
      <protection locked="0"/>
    </xf>
    <xf numFmtId="3" fontId="6" fillId="3" borderId="28" xfId="0" applyNumberFormat="1" applyFont="1" applyFill="1" applyBorder="1" applyAlignment="1" applyProtection="1">
      <alignment horizontal="center" vertical="center" readingOrder="2"/>
      <protection locked="0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 wrapText="1" readingOrder="2"/>
      <protection locked="0"/>
    </xf>
    <xf numFmtId="0" fontId="5" fillId="0" borderId="10" xfId="0" applyFont="1" applyBorder="1" applyAlignment="1" applyProtection="1">
      <alignment horizontal="center" vertical="center" wrapText="1" readingOrder="2"/>
      <protection locked="0"/>
    </xf>
    <xf numFmtId="3" fontId="5" fillId="0" borderId="16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 applyProtection="1">
      <alignment horizontal="center" vertical="center" wrapText="1"/>
      <protection locked="0"/>
    </xf>
    <xf numFmtId="3" fontId="5" fillId="0" borderId="18" xfId="0" applyNumberFormat="1" applyFont="1" applyBorder="1" applyAlignment="1" applyProtection="1">
      <alignment horizontal="center" vertical="center" wrapText="1"/>
      <protection locked="0"/>
    </xf>
    <xf numFmtId="164" fontId="9" fillId="3" borderId="9" xfId="2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9" fillId="0" borderId="59" xfId="0" applyFont="1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164" fontId="9" fillId="3" borderId="57" xfId="2" applyNumberFormat="1" applyFont="1" applyFill="1" applyBorder="1" applyAlignment="1">
      <alignment horizontal="center" vertical="center" wrapText="1"/>
    </xf>
    <xf numFmtId="164" fontId="9" fillId="3" borderId="24" xfId="2" applyNumberFormat="1" applyFont="1" applyFill="1" applyBorder="1" applyAlignment="1">
      <alignment horizontal="center" vertical="center" wrapText="1"/>
    </xf>
    <xf numFmtId="3" fontId="6" fillId="3" borderId="43" xfId="0" applyNumberFormat="1" applyFont="1" applyFill="1" applyBorder="1" applyAlignment="1">
      <alignment horizontal="center" vertical="center"/>
    </xf>
    <xf numFmtId="3" fontId="6" fillId="3" borderId="33" xfId="0" applyNumberFormat="1" applyFont="1" applyFill="1" applyBorder="1" applyAlignment="1">
      <alignment horizontal="center" vertical="center"/>
    </xf>
    <xf numFmtId="10" fontId="6" fillId="3" borderId="57" xfId="2" applyNumberFormat="1" applyFont="1" applyFill="1" applyBorder="1" applyAlignment="1">
      <alignment horizontal="center" vertical="center" wrapText="1"/>
    </xf>
    <xf numFmtId="10" fontId="6" fillId="3" borderId="24" xfId="2" applyNumberFormat="1" applyFont="1" applyFill="1" applyBorder="1" applyAlignment="1">
      <alignment horizontal="center" vertical="center" wrapText="1"/>
    </xf>
    <xf numFmtId="3" fontId="6" fillId="3" borderId="34" xfId="0" applyNumberFormat="1" applyFont="1" applyFill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20" fillId="0" borderId="61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164" fontId="6" fillId="3" borderId="21" xfId="2" applyNumberFormat="1" applyFont="1" applyFill="1" applyBorder="1" applyAlignment="1">
      <alignment horizontal="center" vertical="center" wrapText="1"/>
    </xf>
    <xf numFmtId="164" fontId="6" fillId="3" borderId="73" xfId="2" applyNumberFormat="1" applyFont="1" applyFill="1" applyBorder="1" applyAlignment="1">
      <alignment horizontal="center" vertical="center" wrapText="1"/>
    </xf>
    <xf numFmtId="164" fontId="6" fillId="3" borderId="22" xfId="2" applyNumberFormat="1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3" fontId="9" fillId="3" borderId="21" xfId="0" applyNumberFormat="1" applyFont="1" applyFill="1" applyBorder="1" applyAlignment="1">
      <alignment horizontal="center" vertical="center"/>
    </xf>
    <xf numFmtId="3" fontId="9" fillId="3" borderId="73" xfId="0" applyNumberFormat="1" applyFont="1" applyFill="1" applyBorder="1" applyAlignment="1">
      <alignment horizontal="center" vertical="center"/>
    </xf>
    <xf numFmtId="3" fontId="9" fillId="3" borderId="22" xfId="0" applyNumberFormat="1" applyFont="1" applyFill="1" applyBorder="1" applyAlignment="1">
      <alignment horizontal="center" vertical="center"/>
    </xf>
    <xf numFmtId="10" fontId="6" fillId="3" borderId="29" xfId="2" applyNumberFormat="1" applyFont="1" applyFill="1" applyBorder="1" applyAlignment="1">
      <alignment horizontal="center" vertical="center" wrapText="1"/>
    </xf>
    <xf numFmtId="10" fontId="6" fillId="3" borderId="19" xfId="2" applyNumberFormat="1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/>
    </xf>
    <xf numFmtId="3" fontId="6" fillId="3" borderId="12" xfId="0" applyNumberFormat="1" applyFont="1" applyFill="1" applyBorder="1" applyAlignment="1">
      <alignment horizontal="center" vertical="center"/>
    </xf>
    <xf numFmtId="3" fontId="6" fillId="3" borderId="10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3" fillId="0" borderId="66" xfId="0" applyFont="1" applyBorder="1" applyAlignment="1" applyProtection="1">
      <alignment horizontal="center" vertical="center"/>
      <protection locked="0"/>
    </xf>
    <xf numFmtId="0" fontId="3" fillId="0" borderId="67" xfId="0" applyFont="1" applyBorder="1" applyAlignment="1" applyProtection="1">
      <alignment horizontal="center" vertical="center"/>
      <protection locked="0"/>
    </xf>
    <xf numFmtId="0" fontId="3" fillId="0" borderId="6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" fontId="6" fillId="3" borderId="9" xfId="0" applyNumberFormat="1" applyFont="1" applyFill="1" applyBorder="1" applyAlignment="1" applyProtection="1">
      <alignment horizontal="left" vertical="center"/>
      <protection locked="0"/>
    </xf>
    <xf numFmtId="3" fontId="6" fillId="3" borderId="12" xfId="0" applyNumberFormat="1" applyFont="1" applyFill="1" applyBorder="1" applyAlignment="1" applyProtection="1">
      <alignment horizontal="left" vertical="center"/>
      <protection locked="0"/>
    </xf>
    <xf numFmtId="10" fontId="4" fillId="0" borderId="69" xfId="1" applyNumberFormat="1" applyFont="1" applyBorder="1" applyAlignment="1" applyProtection="1">
      <alignment horizontal="center" vertical="center" wrapText="1"/>
    </xf>
    <xf numFmtId="10" fontId="4" fillId="0" borderId="36" xfId="1" applyNumberFormat="1" applyFont="1" applyBorder="1" applyAlignment="1" applyProtection="1">
      <alignment horizontal="center" vertical="center" wrapText="1"/>
    </xf>
    <xf numFmtId="10" fontId="4" fillId="0" borderId="71" xfId="1" applyNumberFormat="1" applyFont="1" applyBorder="1" applyAlignment="1" applyProtection="1">
      <alignment horizontal="center" vertical="center" wrapText="1"/>
    </xf>
    <xf numFmtId="10" fontId="4" fillId="0" borderId="7" xfId="1" applyNumberFormat="1" applyFont="1" applyBorder="1" applyAlignment="1" applyProtection="1">
      <alignment horizontal="center" vertical="center" wrapText="1"/>
    </xf>
    <xf numFmtId="10" fontId="4" fillId="0" borderId="37" xfId="0" applyNumberFormat="1" applyFont="1" applyBorder="1" applyAlignment="1" applyProtection="1">
      <alignment horizontal="center" vertical="center" wrapText="1"/>
      <protection locked="0"/>
    </xf>
    <xf numFmtId="10" fontId="4" fillId="0" borderId="72" xfId="0" applyNumberFormat="1" applyFont="1" applyBorder="1" applyAlignment="1" applyProtection="1">
      <alignment horizontal="center" vertical="center" wrapText="1"/>
      <protection locked="0"/>
    </xf>
    <xf numFmtId="10" fontId="5" fillId="0" borderId="70" xfId="1" applyNumberFormat="1" applyFont="1" applyBorder="1" applyAlignment="1" applyProtection="1">
      <alignment horizontal="center" vertical="center" wrapText="1"/>
      <protection locked="0"/>
    </xf>
    <xf numFmtId="10" fontId="5" fillId="0" borderId="8" xfId="1" applyNumberFormat="1" applyFont="1" applyBorder="1" applyAlignment="1" applyProtection="1">
      <alignment horizontal="center" vertical="center" wrapText="1"/>
      <protection locked="0"/>
    </xf>
    <xf numFmtId="3" fontId="5" fillId="0" borderId="69" xfId="0" applyNumberFormat="1" applyFont="1" applyBorder="1" applyAlignment="1" applyProtection="1">
      <alignment horizontal="center" vertical="center" wrapText="1"/>
      <protection locked="0"/>
    </xf>
    <xf numFmtId="3" fontId="5" fillId="0" borderId="37" xfId="0" applyNumberFormat="1" applyFont="1" applyBorder="1" applyAlignment="1" applyProtection="1">
      <alignment horizontal="center" vertical="center" wrapText="1"/>
      <protection locked="0"/>
    </xf>
    <xf numFmtId="3" fontId="5" fillId="0" borderId="71" xfId="0" applyNumberFormat="1" applyFont="1" applyBorder="1" applyAlignment="1" applyProtection="1">
      <alignment horizontal="center" vertical="center" wrapText="1"/>
      <protection locked="0"/>
    </xf>
    <xf numFmtId="3" fontId="5" fillId="0" borderId="72" xfId="0" applyNumberFormat="1" applyFont="1" applyBorder="1" applyAlignment="1" applyProtection="1">
      <alignment horizontal="center" vertical="center" wrapText="1"/>
      <protection locked="0"/>
    </xf>
    <xf numFmtId="3" fontId="5" fillId="0" borderId="36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0" fontId="5" fillId="0" borderId="70" xfId="0" applyNumberFormat="1" applyFont="1" applyBorder="1" applyAlignment="1" applyProtection="1">
      <alignment horizontal="center" vertical="center" wrapText="1"/>
      <protection locked="0"/>
    </xf>
    <xf numFmtId="10" fontId="5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59" xfId="0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135" xfId="0" applyFont="1" applyFill="1" applyBorder="1" applyAlignment="1">
      <alignment horizontal="center" vertical="center"/>
    </xf>
    <xf numFmtId="10" fontId="3" fillId="2" borderId="136" xfId="0" applyNumberFormat="1" applyFont="1" applyFill="1" applyBorder="1" applyAlignment="1">
      <alignment horizontal="left" vertical="center" indent="14"/>
    </xf>
    <xf numFmtId="10" fontId="3" fillId="2" borderId="53" xfId="0" applyNumberFormat="1" applyFont="1" applyFill="1" applyBorder="1" applyAlignment="1">
      <alignment horizontal="left" vertical="center" indent="14"/>
    </xf>
    <xf numFmtId="10" fontId="3" fillId="2" borderId="137" xfId="0" applyNumberFormat="1" applyFont="1" applyFill="1" applyBorder="1" applyAlignment="1">
      <alignment horizontal="left" vertical="center" indent="14"/>
    </xf>
    <xf numFmtId="3" fontId="6" fillId="0" borderId="58" xfId="2" applyNumberFormat="1" applyFont="1" applyBorder="1" applyAlignment="1">
      <alignment horizontal="right" vertical="center"/>
    </xf>
    <xf numFmtId="3" fontId="9" fillId="0" borderId="59" xfId="2" applyNumberFormat="1" applyFont="1" applyBorder="1" applyAlignment="1">
      <alignment horizontal="right" vertical="center"/>
    </xf>
    <xf numFmtId="0" fontId="9" fillId="0" borderId="59" xfId="2" applyFont="1" applyBorder="1" applyAlignment="1">
      <alignment horizontal="center" vertical="center"/>
    </xf>
    <xf numFmtId="0" fontId="9" fillId="0" borderId="138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26" xfId="0" applyFont="1" applyFill="1" applyBorder="1" applyAlignment="1">
      <alignment horizontal="center" vertical="center"/>
    </xf>
    <xf numFmtId="3" fontId="6" fillId="2" borderId="134" xfId="0" applyNumberFormat="1" applyFont="1" applyFill="1" applyBorder="1" applyAlignment="1">
      <alignment horizontal="center" vertical="center" wrapText="1"/>
    </xf>
    <xf numFmtId="3" fontId="3" fillId="2" borderId="85" xfId="0" applyNumberFormat="1" applyFont="1" applyFill="1" applyBorder="1" applyAlignment="1">
      <alignment horizontal="center" vertical="center" wrapText="1"/>
    </xf>
    <xf numFmtId="10" fontId="3" fillId="2" borderId="47" xfId="1" applyNumberFormat="1" applyFont="1" applyFill="1" applyBorder="1" applyAlignment="1">
      <alignment horizontal="center" vertical="center" wrapText="1"/>
    </xf>
    <xf numFmtId="10" fontId="3" fillId="2" borderId="27" xfId="1" applyNumberFormat="1" applyFont="1" applyFill="1" applyBorder="1" applyAlignment="1">
      <alignment horizontal="center" vertical="center" wrapText="1"/>
    </xf>
    <xf numFmtId="10" fontId="3" fillId="2" borderId="48" xfId="0" applyNumberFormat="1" applyFont="1" applyFill="1" applyBorder="1" applyAlignment="1">
      <alignment horizontal="center" vertical="center"/>
    </xf>
    <xf numFmtId="10" fontId="3" fillId="2" borderId="28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4" fillId="2" borderId="73" xfId="0" applyFont="1" applyFill="1" applyBorder="1" applyAlignment="1">
      <alignment horizontal="center" vertical="center"/>
    </xf>
    <xf numFmtId="0" fontId="24" fillId="2" borderId="128" xfId="0" applyFont="1" applyFill="1" applyBorder="1" applyAlignment="1">
      <alignment horizontal="center" vertical="center"/>
    </xf>
    <xf numFmtId="3" fontId="20" fillId="0" borderId="129" xfId="0" applyNumberFormat="1" applyFont="1" applyBorder="1" applyAlignment="1">
      <alignment horizontal="left" vertical="center" wrapText="1" indent="2"/>
    </xf>
    <xf numFmtId="3" fontId="20" fillId="0" borderId="73" xfId="0" applyNumberFormat="1" applyFont="1" applyBorder="1" applyAlignment="1">
      <alignment horizontal="left" vertical="center" wrapText="1" indent="2"/>
    </xf>
    <xf numFmtId="3" fontId="20" fillId="0" borderId="74" xfId="0" applyNumberFormat="1" applyFont="1" applyBorder="1" applyAlignment="1">
      <alignment horizontal="left" vertical="center" wrapText="1" indent="2"/>
    </xf>
    <xf numFmtId="2" fontId="3" fillId="3" borderId="99" xfId="0" applyNumberFormat="1" applyFont="1" applyFill="1" applyBorder="1" applyAlignment="1">
      <alignment horizontal="center" vertical="center"/>
    </xf>
    <xf numFmtId="2" fontId="3" fillId="3" borderId="100" xfId="0" applyNumberFormat="1" applyFont="1" applyFill="1" applyBorder="1" applyAlignment="1">
      <alignment horizontal="center" vertical="center"/>
    </xf>
    <xf numFmtId="2" fontId="3" fillId="3" borderId="10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26" xfId="0" applyNumberFormat="1" applyFont="1" applyFill="1" applyBorder="1" applyAlignment="1">
      <alignment horizontal="center" vertical="center"/>
    </xf>
    <xf numFmtId="3" fontId="9" fillId="2" borderId="127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11" xfId="0" applyFont="1" applyFill="1" applyBorder="1" applyAlignment="1">
      <alignment horizontal="center" vertical="center"/>
    </xf>
    <xf numFmtId="3" fontId="9" fillId="2" borderId="88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73" xfId="0" applyFont="1" applyFill="1" applyBorder="1" applyAlignment="1">
      <alignment horizontal="center" vertical="center"/>
    </xf>
    <xf numFmtId="0" fontId="4" fillId="2" borderId="128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3" fontId="24" fillId="2" borderId="130" xfId="0" applyNumberFormat="1" applyFont="1" applyFill="1" applyBorder="1" applyAlignment="1">
      <alignment horizontal="center" vertical="center" wrapText="1"/>
    </xf>
    <xf numFmtId="3" fontId="24" fillId="2" borderId="46" xfId="0" applyNumberFormat="1" applyFont="1" applyFill="1" applyBorder="1" applyAlignment="1">
      <alignment horizontal="center" vertical="center" wrapText="1"/>
    </xf>
    <xf numFmtId="3" fontId="24" fillId="2" borderId="132" xfId="0" applyNumberFormat="1" applyFont="1" applyFill="1" applyBorder="1" applyAlignment="1">
      <alignment horizontal="center" vertical="center" wrapText="1"/>
    </xf>
    <xf numFmtId="3" fontId="24" fillId="2" borderId="133" xfId="0" applyNumberFormat="1" applyFont="1" applyFill="1" applyBorder="1" applyAlignment="1">
      <alignment horizontal="center" vertical="center" wrapText="1"/>
    </xf>
    <xf numFmtId="3" fontId="6" fillId="2" borderId="48" xfId="0" applyNumberFormat="1" applyFont="1" applyFill="1" applyBorder="1" applyAlignment="1">
      <alignment horizontal="center" vertical="center"/>
    </xf>
    <xf numFmtId="3" fontId="6" fillId="2" borderId="28" xfId="0" applyNumberFormat="1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center" vertical="center"/>
    </xf>
    <xf numFmtId="1" fontId="6" fillId="2" borderId="118" xfId="0" applyNumberFormat="1" applyFont="1" applyFill="1" applyBorder="1" applyAlignment="1">
      <alignment horizontal="center" vertical="center"/>
    </xf>
    <xf numFmtId="1" fontId="6" fillId="2" borderId="119" xfId="0" applyNumberFormat="1" applyFont="1" applyFill="1" applyBorder="1" applyAlignment="1">
      <alignment horizontal="center" vertical="center"/>
    </xf>
    <xf numFmtId="1" fontId="6" fillId="2" borderId="120" xfId="0" applyNumberFormat="1" applyFont="1" applyFill="1" applyBorder="1" applyAlignment="1">
      <alignment horizontal="center" vertical="center"/>
    </xf>
    <xf numFmtId="2" fontId="6" fillId="2" borderId="81" xfId="0" applyNumberFormat="1" applyFont="1" applyFill="1" applyBorder="1" applyAlignment="1">
      <alignment horizontal="center" vertical="center"/>
    </xf>
    <xf numFmtId="2" fontId="6" fillId="2" borderId="97" xfId="0" applyNumberFormat="1" applyFont="1" applyFill="1" applyBorder="1" applyAlignment="1">
      <alignment horizontal="center" vertical="center"/>
    </xf>
    <xf numFmtId="2" fontId="6" fillId="2" borderId="98" xfId="0" applyNumberFormat="1" applyFont="1" applyFill="1" applyBorder="1" applyAlignment="1">
      <alignment horizontal="center" vertical="center"/>
    </xf>
    <xf numFmtId="2" fontId="6" fillId="3" borderId="99" xfId="0" applyNumberFormat="1" applyFont="1" applyFill="1" applyBorder="1" applyAlignment="1">
      <alignment horizontal="center" vertical="center"/>
    </xf>
    <xf numFmtId="2" fontId="6" fillId="3" borderId="100" xfId="0" applyNumberFormat="1" applyFont="1" applyFill="1" applyBorder="1" applyAlignment="1">
      <alignment horizontal="center" vertical="center"/>
    </xf>
    <xf numFmtId="2" fontId="6" fillId="3" borderId="101" xfId="0" applyNumberFormat="1" applyFont="1" applyFill="1" applyBorder="1" applyAlignment="1">
      <alignment horizontal="center" vertical="center"/>
    </xf>
    <xf numFmtId="1" fontId="9" fillId="4" borderId="103" xfId="0" applyNumberFormat="1" applyFont="1" applyFill="1" applyBorder="1" applyAlignment="1">
      <alignment horizontal="center" vertical="center" wrapText="1"/>
    </xf>
    <xf numFmtId="1" fontId="4" fillId="2" borderId="106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1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3" fontId="6" fillId="2" borderId="96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39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79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7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9" fillId="4" borderId="38" xfId="0" applyNumberFormat="1" applyFont="1" applyFill="1" applyBorder="1" applyAlignment="1">
      <alignment horizontal="center" vertical="center" wrapText="1"/>
    </xf>
    <xf numFmtId="1" fontId="9" fillId="4" borderId="39" xfId="0" applyNumberFormat="1" applyFont="1" applyFill="1" applyBorder="1" applyAlignment="1">
      <alignment horizontal="center" vertical="center" wrapText="1"/>
    </xf>
    <xf numFmtId="1" fontId="9" fillId="4" borderId="79" xfId="0" applyNumberFormat="1" applyFont="1" applyFill="1" applyBorder="1" applyAlignment="1">
      <alignment horizontal="center" vertical="center" wrapText="1"/>
    </xf>
    <xf numFmtId="1" fontId="6" fillId="2" borderId="118" xfId="0" applyNumberFormat="1" applyFont="1" applyFill="1" applyBorder="1" applyAlignment="1">
      <alignment horizontal="center" vertical="center" wrapText="1"/>
    </xf>
    <xf numFmtId="1" fontId="6" fillId="2" borderId="119" xfId="0" applyNumberFormat="1" applyFont="1" applyFill="1" applyBorder="1" applyAlignment="1">
      <alignment horizontal="center" vertical="center" wrapText="1"/>
    </xf>
    <xf numFmtId="1" fontId="6" fillId="2" borderId="120" xfId="0" applyNumberFormat="1" applyFont="1" applyFill="1" applyBorder="1" applyAlignment="1">
      <alignment horizontal="center" vertical="center" wrapText="1"/>
    </xf>
    <xf numFmtId="2" fontId="6" fillId="2" borderId="38" xfId="0" applyNumberFormat="1" applyFont="1" applyFill="1" applyBorder="1" applyAlignment="1">
      <alignment horizontal="center" vertical="center"/>
    </xf>
    <xf numFmtId="2" fontId="6" fillId="2" borderId="39" xfId="0" applyNumberFormat="1" applyFont="1" applyFill="1" applyBorder="1" applyAlignment="1">
      <alignment horizontal="center" vertical="center"/>
    </xf>
    <xf numFmtId="2" fontId="6" fillId="2" borderId="79" xfId="0" applyNumberFormat="1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3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18" xfId="0" applyNumberFormat="1" applyFont="1" applyFill="1" applyBorder="1" applyAlignment="1" applyProtection="1">
      <alignment horizontal="center" vertical="center" wrapText="1"/>
      <protection locked="0"/>
    </xf>
    <xf numFmtId="10" fontId="4" fillId="0" borderId="73" xfId="1" applyNumberFormat="1" applyFont="1" applyBorder="1" applyAlignment="1" applyProtection="1">
      <alignment horizontal="center" vertical="center" wrapText="1"/>
    </xf>
    <xf numFmtId="10" fontId="5" fillId="0" borderId="73" xfId="1" applyNumberFormat="1" applyFont="1" applyBorder="1" applyAlignment="1" applyProtection="1">
      <alignment horizontal="center" vertical="center" wrapText="1"/>
      <protection locked="0"/>
    </xf>
    <xf numFmtId="10" fontId="5" fillId="0" borderId="22" xfId="1" applyNumberFormat="1" applyFont="1" applyBorder="1" applyAlignment="1" applyProtection="1">
      <alignment horizontal="center" vertical="center" wrapText="1"/>
      <protection locked="0"/>
    </xf>
    <xf numFmtId="10" fontId="4" fillId="0" borderId="23" xfId="1" applyNumberFormat="1" applyFont="1" applyBorder="1" applyAlignment="1" applyProtection="1">
      <alignment horizontal="center" vertical="center" wrapText="1"/>
    </xf>
    <xf numFmtId="10" fontId="4" fillId="0" borderId="73" xfId="0" applyNumberFormat="1" applyFont="1" applyBorder="1" applyAlignment="1" applyProtection="1">
      <alignment horizontal="center" vertical="center" wrapText="1"/>
      <protection locked="0"/>
    </xf>
    <xf numFmtId="10" fontId="4" fillId="0" borderId="74" xfId="0" applyNumberFormat="1" applyFont="1" applyBorder="1" applyAlignment="1" applyProtection="1">
      <alignment horizontal="center" vertical="center" wrapText="1"/>
      <protection locked="0"/>
    </xf>
    <xf numFmtId="10" fontId="20" fillId="3" borderId="38" xfId="1" applyNumberFormat="1" applyFont="1" applyFill="1" applyBorder="1" applyAlignment="1" applyProtection="1">
      <alignment horizontal="center" vertical="center"/>
    </xf>
    <xf numFmtId="10" fontId="20" fillId="3" borderId="39" xfId="1" applyNumberFormat="1" applyFont="1" applyFill="1" applyBorder="1" applyAlignment="1" applyProtection="1">
      <alignment horizontal="center" vertical="center"/>
    </xf>
    <xf numFmtId="10" fontId="20" fillId="3" borderId="76" xfId="1" applyNumberFormat="1" applyFont="1" applyFill="1" applyBorder="1" applyAlignment="1" applyProtection="1">
      <alignment horizontal="center" vertical="center"/>
    </xf>
    <xf numFmtId="1" fontId="4" fillId="4" borderId="78" xfId="0" applyNumberFormat="1" applyFont="1" applyFill="1" applyBorder="1" applyAlignment="1">
      <alignment horizontal="center" vertical="center" wrapText="1"/>
    </xf>
    <xf numFmtId="1" fontId="4" fillId="4" borderId="39" xfId="0" applyNumberFormat="1" applyFont="1" applyFill="1" applyBorder="1" applyAlignment="1">
      <alignment horizontal="center" vertical="center" wrapText="1"/>
    </xf>
    <xf numFmtId="1" fontId="4" fillId="4" borderId="79" xfId="0" applyNumberFormat="1" applyFont="1" applyFill="1" applyBorder="1" applyAlignment="1">
      <alignment horizontal="center" vertical="center" wrapText="1"/>
    </xf>
    <xf numFmtId="2" fontId="4" fillId="0" borderId="83" xfId="2" applyNumberFormat="1" applyFont="1" applyBorder="1" applyAlignment="1" applyProtection="1">
      <alignment horizontal="right" vertical="center" wrapText="1"/>
      <protection locked="0"/>
    </xf>
    <xf numFmtId="2" fontId="4" fillId="0" borderId="45" xfId="2" applyNumberFormat="1" applyFont="1" applyBorder="1" applyAlignment="1" applyProtection="1">
      <alignment horizontal="right" vertical="center" wrapText="1"/>
      <protection locked="0"/>
    </xf>
    <xf numFmtId="2" fontId="4" fillId="0" borderId="84" xfId="2" applyNumberFormat="1" applyFont="1" applyBorder="1" applyAlignment="1" applyProtection="1">
      <alignment horizontal="right" vertical="center" wrapText="1"/>
      <protection locked="0"/>
    </xf>
    <xf numFmtId="2" fontId="4" fillId="0" borderId="16" xfId="2" applyNumberFormat="1" applyFont="1" applyBorder="1" applyAlignment="1" applyProtection="1">
      <alignment horizontal="right" vertical="center" wrapText="1"/>
      <protection locked="0"/>
    </xf>
    <xf numFmtId="2" fontId="4" fillId="0" borderId="17" xfId="2" applyNumberFormat="1" applyFont="1" applyBorder="1" applyAlignment="1" applyProtection="1">
      <alignment horizontal="right" vertical="center" wrapText="1"/>
      <protection locked="0"/>
    </xf>
    <xf numFmtId="2" fontId="4" fillId="0" borderId="111" xfId="2" applyNumberFormat="1" applyFont="1" applyBorder="1" applyAlignment="1" applyProtection="1">
      <alignment horizontal="right" vertical="center" wrapText="1"/>
      <protection locked="0"/>
    </xf>
    <xf numFmtId="2" fontId="4" fillId="0" borderId="71" xfId="2" applyNumberFormat="1" applyFont="1" applyBorder="1" applyAlignment="1" applyProtection="1">
      <alignment horizontal="right" vertical="center" wrapText="1"/>
      <protection locked="0"/>
    </xf>
    <xf numFmtId="2" fontId="4" fillId="0" borderId="7" xfId="2" applyNumberFormat="1" applyFont="1" applyBorder="1" applyAlignment="1" applyProtection="1">
      <alignment horizontal="right" vertical="center" wrapText="1"/>
      <protection locked="0"/>
    </xf>
    <xf numFmtId="2" fontId="4" fillId="0" borderId="93" xfId="2" applyNumberFormat="1" applyFont="1" applyBorder="1" applyAlignment="1" applyProtection="1">
      <alignment horizontal="right" vertical="center" wrapText="1"/>
      <protection locked="0"/>
    </xf>
  </cellXfs>
  <cellStyles count="4">
    <cellStyle name="Hyperlink" xfId="3" builtinId="8"/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A3171D-79DC-41EC-AA6E-DCD840284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456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47416A-86F4-4957-A9C0-63645FA48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456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9C1668-68F8-418B-9037-17F2354F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8450D8-6763-4867-BD5A-86A1BCAD0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8B55D6-8703-44A1-82F0-C2C234CB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7BE9D0-F6EC-4ED2-93AD-489CB136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C0F95A-0ED1-451E-86E5-C0701221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57C0A3-44FA-4745-92E1-1C7307DD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B472A0-3D52-49A4-B574-4FFCBCEC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1E0D4E-05DA-4EB6-9F07-CCDA9213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5D6B60-6F61-455F-B0C5-8E51C030F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99B4F8-9894-4EA5-917A-C72AE6206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456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B84FCC-282F-46B1-82F2-0CA297AA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61BCEA-9ECB-4B09-B513-F519D008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B5E169-8D24-4005-AF32-62589103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9846EA-110B-4AC0-A54C-51589C3E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CFDC91-D361-4A48-941E-E929B798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6DE439-373B-4238-8548-EC847D760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CC8CCD-1C70-492C-969E-613EB597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131682-20E2-43C4-9BA9-270C863E3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BC6119-4C61-4E7B-AF53-29EA6F14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B82BCD-5FC5-4C42-A3B5-553670D9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A93503-BDFD-405C-B289-9CB2633DC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456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B501A-525D-485C-92CE-E0A0ADEE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360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68035</xdr:colOff>
      <xdr:row>0</xdr:row>
      <xdr:rowOff>74838</xdr:rowOff>
    </xdr:from>
    <xdr:to>
      <xdr:col>2</xdr:col>
      <xdr:colOff>367391</xdr:colOff>
      <xdr:row>2</xdr:row>
      <xdr:rowOff>285750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6FBCB3-6D0F-4210-961A-60104E750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2510134" y="74838"/>
          <a:ext cx="1251856" cy="830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78443</xdr:colOff>
      <xdr:row>0</xdr:row>
      <xdr:rowOff>81243</xdr:rowOff>
    </xdr:from>
    <xdr:to>
      <xdr:col>2</xdr:col>
      <xdr:colOff>235323</xdr:colOff>
      <xdr:row>2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A97C4-B9D9-4FC4-A8B2-DD0D72EF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2365977" y="81243"/>
          <a:ext cx="1109380" cy="737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78443</xdr:colOff>
      <xdr:row>0</xdr:row>
      <xdr:rowOff>81243</xdr:rowOff>
    </xdr:from>
    <xdr:to>
      <xdr:col>2</xdr:col>
      <xdr:colOff>235323</xdr:colOff>
      <xdr:row>2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8B4E02-7B00-4C05-91B7-D2DEA789C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071077" y="81243"/>
          <a:ext cx="1109380" cy="737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78443</xdr:colOff>
      <xdr:row>0</xdr:row>
      <xdr:rowOff>81243</xdr:rowOff>
    </xdr:from>
    <xdr:to>
      <xdr:col>2</xdr:col>
      <xdr:colOff>235323</xdr:colOff>
      <xdr:row>2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67203F-2449-43B8-901A-7D17ABB5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071077" y="81243"/>
          <a:ext cx="1109380" cy="737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78443</xdr:colOff>
      <xdr:row>0</xdr:row>
      <xdr:rowOff>81243</xdr:rowOff>
    </xdr:from>
    <xdr:to>
      <xdr:col>2</xdr:col>
      <xdr:colOff>235323</xdr:colOff>
      <xdr:row>2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3D1542-52FC-4DDB-A641-5314A44D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071077" y="81243"/>
          <a:ext cx="1109380" cy="737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78443</xdr:colOff>
      <xdr:row>0</xdr:row>
      <xdr:rowOff>81243</xdr:rowOff>
    </xdr:from>
    <xdr:to>
      <xdr:col>2</xdr:col>
      <xdr:colOff>235323</xdr:colOff>
      <xdr:row>2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E1AD30-C7CA-49DD-A858-14930FD24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071077" y="81243"/>
          <a:ext cx="1109380" cy="737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47625</xdr:rowOff>
    </xdr:from>
    <xdr:to>
      <xdr:col>2</xdr:col>
      <xdr:colOff>28575</xdr:colOff>
      <xdr:row>1</xdr:row>
      <xdr:rowOff>323850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2BCAFE-1C43-4BB7-B3CF-FBF44804B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772000" y="47625"/>
          <a:ext cx="914399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191860</xdr:colOff>
      <xdr:row>0</xdr:row>
      <xdr:rowOff>19050</xdr:rowOff>
    </xdr:from>
    <xdr:to>
      <xdr:col>2</xdr:col>
      <xdr:colOff>247650</xdr:colOff>
      <xdr:row>2</xdr:row>
      <xdr:rowOff>422135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666D105-0712-4E3B-8155-BCDAAF5C3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2334600" y="19050"/>
          <a:ext cx="1370240" cy="1022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15689</xdr:colOff>
      <xdr:row>0</xdr:row>
      <xdr:rowOff>70035</xdr:rowOff>
    </xdr:from>
    <xdr:to>
      <xdr:col>1</xdr:col>
      <xdr:colOff>857250</xdr:colOff>
      <xdr:row>2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06AB45-F2CA-4E6C-BEF0-19BEC152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2096475" y="70035"/>
          <a:ext cx="841561" cy="634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AD67E-65B1-474C-B663-0D585EC1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456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39C95D-0559-4F65-8950-F7BD01FDB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456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577EBA-201D-456A-AA3B-9D71BBE6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456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ABBDE1-A0D7-41BB-B1A7-5C1C1657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456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4C4854-CDC6-4450-A632-B127EEE6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456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0</xdr:row>
      <xdr:rowOff>81244</xdr:rowOff>
    </xdr:from>
    <xdr:to>
      <xdr:col>1</xdr:col>
      <xdr:colOff>1165411</xdr:colOff>
      <xdr:row>2</xdr:row>
      <xdr:rowOff>247651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18CA9C-5034-49C9-AC6F-4443EB9EE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45689" y="81244"/>
          <a:ext cx="1075762" cy="652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7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3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31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32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33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Relationship Id="rId4" Type="http://schemas.openxmlformats.org/officeDocument/2006/relationships/comments" Target="../comments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Relationship Id="rId4" Type="http://schemas.openxmlformats.org/officeDocument/2006/relationships/comments" Target="../comments36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Relationship Id="rId4" Type="http://schemas.openxmlformats.org/officeDocument/2006/relationships/comments" Target="../comments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Relationship Id="rId4" Type="http://schemas.openxmlformats.org/officeDocument/2006/relationships/comments" Target="../comments39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3:BL42"/>
  <sheetViews>
    <sheetView rightToLeft="1" workbookViewId="0">
      <selection activeCell="E5" sqref="E5"/>
    </sheetView>
  </sheetViews>
  <sheetFormatPr defaultRowHeight="15" x14ac:dyDescent="0.25"/>
  <cols>
    <col min="1" max="1" width="9.140625" style="217"/>
    <col min="2" max="2" width="4.5703125" style="227" bestFit="1" customWidth="1"/>
    <col min="3" max="3" width="24.140625" style="217" bestFit="1" customWidth="1"/>
    <col min="4" max="4" width="4.140625" style="217" bestFit="1" customWidth="1"/>
    <col min="5" max="5" width="9.140625" style="217"/>
    <col min="6" max="6" width="5" style="217" bestFit="1" customWidth="1"/>
    <col min="7" max="64" width="9.140625" style="217"/>
  </cols>
  <sheetData>
    <row r="3" spans="2:13" ht="26.25" x14ac:dyDescent="0.65">
      <c r="B3" s="218" t="s">
        <v>94</v>
      </c>
      <c r="C3" s="244" t="s">
        <v>137</v>
      </c>
      <c r="D3" s="245"/>
      <c r="E3" s="245"/>
      <c r="F3" s="245"/>
      <c r="G3" s="246"/>
      <c r="I3" s="237" t="s">
        <v>145</v>
      </c>
      <c r="J3" s="238"/>
      <c r="K3" s="238"/>
      <c r="L3" s="238"/>
      <c r="M3" s="238"/>
    </row>
    <row r="4" spans="2:13" ht="18" x14ac:dyDescent="0.45">
      <c r="B4" s="219">
        <v>1</v>
      </c>
      <c r="C4" s="228" t="s">
        <v>138</v>
      </c>
      <c r="D4" s="220" t="s">
        <v>133</v>
      </c>
      <c r="E4" s="221" t="str">
        <f>'تغییرمقادیر آیتم های پایه (1)'!G19</f>
        <v>...1......</v>
      </c>
      <c r="F4" s="220" t="s">
        <v>135</v>
      </c>
      <c r="G4" s="222" t="str">
        <f>'تغییرمقادیر آیتم های پایه (1)'!I19</f>
        <v>.........</v>
      </c>
    </row>
    <row r="5" spans="2:13" ht="18" x14ac:dyDescent="0.45">
      <c r="B5" s="219">
        <v>2</v>
      </c>
      <c r="C5" s="229" t="s">
        <v>138</v>
      </c>
      <c r="D5" s="223" t="s">
        <v>133</v>
      </c>
      <c r="E5" s="224" t="str">
        <f>'تغییرمقادیر آیتم های پایه (2)'!$G$20</f>
        <v>.........</v>
      </c>
      <c r="F5" s="225" t="s">
        <v>135</v>
      </c>
      <c r="G5" s="226" t="str">
        <f>'تغییرمقادیر آیتم های پایه (2)'!$I$20</f>
        <v>.........</v>
      </c>
    </row>
    <row r="6" spans="2:13" ht="18" x14ac:dyDescent="0.45">
      <c r="B6" s="219">
        <v>3</v>
      </c>
      <c r="C6" s="229" t="s">
        <v>138</v>
      </c>
      <c r="D6" s="223" t="s">
        <v>133</v>
      </c>
      <c r="E6" s="224" t="str">
        <f>'تغییرمقادیر آیتم های پایه (3)'!$G$19</f>
        <v>.........</v>
      </c>
      <c r="F6" s="223" t="s">
        <v>135</v>
      </c>
      <c r="G6" s="226" t="str">
        <f>'تغییرمقادیر آیتم های پایه (3)'!$I$19</f>
        <v>.........</v>
      </c>
    </row>
    <row r="7" spans="2:13" ht="18" x14ac:dyDescent="0.45">
      <c r="B7" s="219">
        <v>4</v>
      </c>
      <c r="C7" s="229" t="s">
        <v>138</v>
      </c>
      <c r="D7" s="223" t="s">
        <v>133</v>
      </c>
      <c r="E7" s="224" t="str">
        <f>'تغییرمقادیر آیتم های پایه (4)'!$G$19</f>
        <v>.........</v>
      </c>
      <c r="F7" s="223" t="s">
        <v>135</v>
      </c>
      <c r="G7" s="226" t="str">
        <f>'تغییرمقادیر آیتم های پایه (4)'!$I$19</f>
        <v>.........</v>
      </c>
    </row>
    <row r="8" spans="2:13" ht="18" x14ac:dyDescent="0.45">
      <c r="B8" s="219">
        <v>5</v>
      </c>
      <c r="C8" s="229" t="s">
        <v>138</v>
      </c>
      <c r="D8" s="223" t="s">
        <v>133</v>
      </c>
      <c r="E8" s="224" t="str">
        <f>'تغییرمقادیر آیتم های پایه (5)'!$G$19</f>
        <v>.........</v>
      </c>
      <c r="F8" s="223" t="s">
        <v>135</v>
      </c>
      <c r="G8" s="226" t="str">
        <f>'تغییرمقادیر آیتم های پایه (5)'!$I$19</f>
        <v>.........</v>
      </c>
    </row>
    <row r="9" spans="2:13" ht="18" x14ac:dyDescent="0.45">
      <c r="B9" s="219">
        <v>6</v>
      </c>
      <c r="C9" s="229" t="s">
        <v>138</v>
      </c>
      <c r="D9" s="223" t="s">
        <v>133</v>
      </c>
      <c r="E9" s="224" t="str">
        <f>'تغییرمقادیر آیتم های پایه (6)'!$G$19</f>
        <v>.........</v>
      </c>
      <c r="F9" s="223" t="s">
        <v>135</v>
      </c>
      <c r="G9" s="226" t="str">
        <f>'تغییرمقادیر آیتم های پایه (6)'!$I$19</f>
        <v>.........</v>
      </c>
    </row>
    <row r="10" spans="2:13" ht="18" x14ac:dyDescent="0.45">
      <c r="B10" s="219">
        <v>7</v>
      </c>
      <c r="C10" s="229" t="s">
        <v>138</v>
      </c>
      <c r="D10" s="223" t="s">
        <v>133</v>
      </c>
      <c r="E10" s="224" t="str">
        <f>'تغییرمقادیر آیتم های پایه (7)'!$G$19</f>
        <v>.........</v>
      </c>
      <c r="F10" s="223" t="s">
        <v>135</v>
      </c>
      <c r="G10" s="226" t="str">
        <f>'تغییرمقادیر آیتم های پایه (7)'!$I$19</f>
        <v>.........</v>
      </c>
    </row>
    <row r="11" spans="2:13" ht="18" x14ac:dyDescent="0.45">
      <c r="B11" s="219">
        <v>8</v>
      </c>
      <c r="C11" s="229" t="s">
        <v>138</v>
      </c>
      <c r="D11" s="223" t="s">
        <v>133</v>
      </c>
      <c r="E11" s="224" t="str">
        <f>'تغییرمقادیر آیتم های پایه (8)'!$G$19</f>
        <v>.........</v>
      </c>
      <c r="F11" s="223" t="s">
        <v>135</v>
      </c>
      <c r="G11" s="226" t="str">
        <f>'تغییرمقادیر آیتم های پایه (8)'!$I$19</f>
        <v>.........</v>
      </c>
    </row>
    <row r="12" spans="2:13" ht="18" x14ac:dyDescent="0.45">
      <c r="B12" s="219">
        <v>9</v>
      </c>
      <c r="C12" s="229" t="s">
        <v>138</v>
      </c>
      <c r="D12" s="223" t="s">
        <v>133</v>
      </c>
      <c r="E12" s="224" t="str">
        <f>'تغییرمقادیر آیتم های پایه (9)'!$G$19</f>
        <v>.........</v>
      </c>
      <c r="F12" s="223" t="s">
        <v>135</v>
      </c>
      <c r="G12" s="226" t="str">
        <f>'تغییرمقادیر آیتم های پایه (9)'!$I$19</f>
        <v>.........</v>
      </c>
    </row>
    <row r="13" spans="2:13" ht="18" x14ac:dyDescent="0.45">
      <c r="B13" s="219">
        <v>10</v>
      </c>
      <c r="C13" s="229" t="s">
        <v>138</v>
      </c>
      <c r="D13" s="223" t="s">
        <v>133</v>
      </c>
      <c r="E13" s="224" t="str">
        <f>'تغییرمقادیر آیتم های پایه (10)'!$G$19</f>
        <v>.........</v>
      </c>
      <c r="F13" s="223" t="s">
        <v>135</v>
      </c>
      <c r="G13" s="226" t="str">
        <f>'تغییرمقادیر آیتم های پایه (10)'!$I$19</f>
        <v>.........</v>
      </c>
    </row>
    <row r="14" spans="2:13" ht="18" x14ac:dyDescent="0.45">
      <c r="B14" s="219">
        <v>11</v>
      </c>
      <c r="C14" s="229" t="s">
        <v>138</v>
      </c>
      <c r="D14" s="223" t="s">
        <v>133</v>
      </c>
      <c r="E14" s="224" t="str">
        <f>'تغییرمقادیر آیتم های پایه (11)'!$G$19</f>
        <v>.........</v>
      </c>
      <c r="F14" s="223" t="s">
        <v>135</v>
      </c>
      <c r="G14" s="226" t="str">
        <f>'تغییرمقادیر آیتم های پایه (11)'!$I$19</f>
        <v>.........</v>
      </c>
    </row>
    <row r="15" spans="2:13" ht="18" x14ac:dyDescent="0.45">
      <c r="B15" s="219">
        <v>12</v>
      </c>
      <c r="C15" s="229" t="s">
        <v>138</v>
      </c>
      <c r="D15" s="223" t="s">
        <v>133</v>
      </c>
      <c r="E15" s="224" t="str">
        <f>'تغییرمقادیر آیتم های پایه (12)'!$G$19</f>
        <v>.........</v>
      </c>
      <c r="F15" s="223" t="s">
        <v>135</v>
      </c>
      <c r="G15" s="226" t="str">
        <f>'تغییرمقادیر آیتم های پایه (12)'!$I$19</f>
        <v>.........</v>
      </c>
    </row>
    <row r="16" spans="2:13" ht="18" x14ac:dyDescent="0.45">
      <c r="B16" s="219">
        <v>13</v>
      </c>
      <c r="C16" s="229" t="s">
        <v>138</v>
      </c>
      <c r="D16" s="223" t="s">
        <v>133</v>
      </c>
      <c r="E16" s="224" t="str">
        <f>'تغییرمقادیر آیتم های پایه (13)'!$G$19</f>
        <v>.........</v>
      </c>
      <c r="F16" s="223" t="s">
        <v>135</v>
      </c>
      <c r="G16" s="226" t="str">
        <f>'تغییرمقادیر آیتم های پایه (13)'!$I$19</f>
        <v>.........</v>
      </c>
    </row>
    <row r="17" spans="2:7" ht="18" x14ac:dyDescent="0.45">
      <c r="B17" s="219">
        <v>14</v>
      </c>
      <c r="C17" s="229" t="s">
        <v>138</v>
      </c>
      <c r="D17" s="223" t="s">
        <v>133</v>
      </c>
      <c r="E17" s="224" t="str">
        <f>'تغییرمقادیر آیتم های پایه (14)'!$G$19</f>
        <v>.........</v>
      </c>
      <c r="F17" s="223" t="s">
        <v>135</v>
      </c>
      <c r="G17" s="226" t="str">
        <f>'تغییرمقادیر آیتم های پایه (14)'!$I$19</f>
        <v>.........</v>
      </c>
    </row>
    <row r="18" spans="2:7" ht="18" x14ac:dyDescent="0.45">
      <c r="B18" s="219">
        <v>15</v>
      </c>
      <c r="C18" s="229" t="s">
        <v>138</v>
      </c>
      <c r="D18" s="223" t="s">
        <v>133</v>
      </c>
      <c r="E18" s="224" t="str">
        <f>'تغییرمقادیر آیتم های پایه (15)'!$G$19</f>
        <v>.........</v>
      </c>
      <c r="F18" s="223" t="s">
        <v>135</v>
      </c>
      <c r="G18" s="226" t="str">
        <f>'تغییرمقادیر آیتم های پایه (15)'!$I$19</f>
        <v>.........</v>
      </c>
    </row>
    <row r="19" spans="2:7" ht="18" x14ac:dyDescent="0.45">
      <c r="B19" s="219">
        <v>16</v>
      </c>
      <c r="C19" s="229" t="s">
        <v>138</v>
      </c>
      <c r="D19" s="223" t="s">
        <v>133</v>
      </c>
      <c r="E19" s="224" t="str">
        <f>'تغییرمقادیر آیتم های پایه (16)'!$G$19</f>
        <v>.........</v>
      </c>
      <c r="F19" s="223" t="s">
        <v>135</v>
      </c>
      <c r="G19" s="226" t="str">
        <f>'تغییرمقادیر آیتم های پایه (16)'!$I$19</f>
        <v>.........</v>
      </c>
    </row>
    <row r="20" spans="2:7" ht="18" x14ac:dyDescent="0.45">
      <c r="B20" s="219">
        <v>17</v>
      </c>
      <c r="C20" s="229" t="s">
        <v>138</v>
      </c>
      <c r="D20" s="223" t="s">
        <v>133</v>
      </c>
      <c r="E20" s="224" t="str">
        <f>'تغییرمقادیر آیتم های پایه (17)'!$G$19</f>
        <v>.........</v>
      </c>
      <c r="F20" s="223" t="s">
        <v>135</v>
      </c>
      <c r="G20" s="226" t="str">
        <f>'تغییرمقادیر آیتم های پایه (17)'!$I$19</f>
        <v>.........</v>
      </c>
    </row>
    <row r="21" spans="2:7" ht="18" x14ac:dyDescent="0.45">
      <c r="B21" s="219">
        <v>18</v>
      </c>
      <c r="C21" s="229" t="s">
        <v>138</v>
      </c>
      <c r="D21" s="223" t="s">
        <v>133</v>
      </c>
      <c r="E21" s="224" t="str">
        <f>'تغییرمقادیر آیتم های پایه (18)'!$G$19</f>
        <v>.........</v>
      </c>
      <c r="F21" s="223" t="s">
        <v>135</v>
      </c>
      <c r="G21" s="226" t="str">
        <f>'تغییرمقادیر آیتم های پایه (18)'!$I$19</f>
        <v>.........</v>
      </c>
    </row>
    <row r="22" spans="2:7" ht="18" x14ac:dyDescent="0.45">
      <c r="B22" s="219">
        <v>19</v>
      </c>
      <c r="C22" s="229" t="s">
        <v>138</v>
      </c>
      <c r="D22" s="223" t="s">
        <v>133</v>
      </c>
      <c r="E22" s="224" t="str">
        <f>'تغییرمقادیر آیتم های پایه (19)'!$G$19</f>
        <v>.........</v>
      </c>
      <c r="F22" s="223" t="s">
        <v>135</v>
      </c>
      <c r="G22" s="226" t="str">
        <f>'تغییرمقادیر آیتم های پایه (19)'!$I$19</f>
        <v>.........</v>
      </c>
    </row>
    <row r="23" spans="2:7" ht="18" x14ac:dyDescent="0.45">
      <c r="B23" s="219">
        <v>20</v>
      </c>
      <c r="C23" s="229" t="s">
        <v>138</v>
      </c>
      <c r="D23" s="223" t="s">
        <v>133</v>
      </c>
      <c r="E23" s="224" t="str">
        <f>'تغییرمقادیر آیتم های پایه (20)'!$G$19</f>
        <v>.........</v>
      </c>
      <c r="F23" s="223" t="s">
        <v>135</v>
      </c>
      <c r="G23" s="226" t="str">
        <f>'تغییرمقادیر آیتم های پایه (20)'!$I$19</f>
        <v>.........</v>
      </c>
    </row>
    <row r="24" spans="2:7" ht="18" x14ac:dyDescent="0.45">
      <c r="B24" s="219">
        <v>21</v>
      </c>
      <c r="C24" s="229" t="s">
        <v>138</v>
      </c>
      <c r="D24" s="223" t="s">
        <v>133</v>
      </c>
      <c r="E24" s="224" t="str">
        <f>'تغییرمقادیر آیتم های پایه (21)'!$G$19</f>
        <v>.........</v>
      </c>
      <c r="F24" s="223" t="s">
        <v>135</v>
      </c>
      <c r="G24" s="226" t="str">
        <f>'تغییرمقادیر آیتم های پایه (21)'!$I$19</f>
        <v>.........</v>
      </c>
    </row>
    <row r="25" spans="2:7" ht="18" x14ac:dyDescent="0.45">
      <c r="B25" s="219">
        <v>22</v>
      </c>
      <c r="C25" s="229" t="s">
        <v>138</v>
      </c>
      <c r="D25" s="223" t="s">
        <v>133</v>
      </c>
      <c r="E25" s="224" t="str">
        <f>'تغییرمقادیر آیتم های پایه (22)'!$G$19</f>
        <v>.........</v>
      </c>
      <c r="F25" s="223" t="s">
        <v>135</v>
      </c>
      <c r="G25" s="226" t="str">
        <f>'تغییرمقادیر آیتم های پایه (22)'!$I$19</f>
        <v>.........</v>
      </c>
    </row>
    <row r="26" spans="2:7" ht="18" x14ac:dyDescent="0.45">
      <c r="B26" s="219">
        <v>23</v>
      </c>
      <c r="C26" s="229" t="s">
        <v>138</v>
      </c>
      <c r="D26" s="223" t="s">
        <v>133</v>
      </c>
      <c r="E26" s="224" t="str">
        <f>'تغییرمقادیر آیتم های پایه (23)'!$G$19</f>
        <v>.........</v>
      </c>
      <c r="F26" s="223" t="s">
        <v>135</v>
      </c>
      <c r="G26" s="226" t="str">
        <f>'تغییرمقادیر آیتم های پایه (23)'!$I$19</f>
        <v>.........</v>
      </c>
    </row>
    <row r="27" spans="2:7" ht="18" x14ac:dyDescent="0.45">
      <c r="B27" s="219">
        <v>24</v>
      </c>
      <c r="C27" s="229" t="s">
        <v>138</v>
      </c>
      <c r="D27" s="223" t="s">
        <v>133</v>
      </c>
      <c r="E27" s="224" t="str">
        <f>'تغییرمقادیر آیتم های پایه (24)'!$G$19</f>
        <v>.........</v>
      </c>
      <c r="F27" s="223" t="s">
        <v>135</v>
      </c>
      <c r="G27" s="226" t="str">
        <f>'تغییرمقادیر آیتم های پایه (24)'!$I$19</f>
        <v>.........</v>
      </c>
    </row>
    <row r="28" spans="2:7" ht="18" x14ac:dyDescent="0.45">
      <c r="B28" s="219">
        <v>25</v>
      </c>
      <c r="C28" s="229" t="s">
        <v>138</v>
      </c>
      <c r="D28" s="223" t="s">
        <v>133</v>
      </c>
      <c r="E28" s="224" t="str">
        <f>'تغییرمقادیر آیتم های پایه (25)'!$G$19</f>
        <v>.........</v>
      </c>
      <c r="F28" s="223" t="s">
        <v>135</v>
      </c>
      <c r="G28" s="226" t="str">
        <f>'تغییرمقادیر آیتم های پایه (25)'!$I$19</f>
        <v>.........</v>
      </c>
    </row>
    <row r="29" spans="2:7" ht="18" x14ac:dyDescent="0.45">
      <c r="B29" s="219">
        <v>26</v>
      </c>
      <c r="C29" s="229" t="s">
        <v>138</v>
      </c>
      <c r="D29" s="223" t="s">
        <v>133</v>
      </c>
      <c r="E29" s="224" t="str">
        <f>'تغییرمقادیر آیتم های پایه (26)'!$G$19</f>
        <v>.........</v>
      </c>
      <c r="F29" s="223" t="s">
        <v>135</v>
      </c>
      <c r="G29" s="226" t="str">
        <f>'تغییرمقادیر آیتم های پایه (26)'!$I$19</f>
        <v>.........</v>
      </c>
    </row>
    <row r="30" spans="2:7" ht="18" x14ac:dyDescent="0.45">
      <c r="B30" s="219">
        <v>27</v>
      </c>
      <c r="C30" s="229" t="s">
        <v>138</v>
      </c>
      <c r="D30" s="223" t="s">
        <v>133</v>
      </c>
      <c r="E30" s="224" t="str">
        <f>'تغییرمقادیر آیتم های پایه (27)'!$G$19</f>
        <v>.........</v>
      </c>
      <c r="F30" s="223" t="s">
        <v>135</v>
      </c>
      <c r="G30" s="226" t="str">
        <f>'تغییرمقادیر آیتم های پایه (27)'!$I$19</f>
        <v>.........</v>
      </c>
    </row>
    <row r="31" spans="2:7" ht="18" x14ac:dyDescent="0.45">
      <c r="B31" s="219">
        <v>28</v>
      </c>
      <c r="C31" s="229" t="s">
        <v>138</v>
      </c>
      <c r="D31" s="223" t="s">
        <v>133</v>
      </c>
      <c r="E31" s="224" t="str">
        <f>'تغییرمقادیر آیتم های پایه (28)'!$G$19</f>
        <v>.........</v>
      </c>
      <c r="F31" s="223" t="s">
        <v>135</v>
      </c>
      <c r="G31" s="226" t="str">
        <f>'تغییرمقادیر آیتم های پایه (28)'!$I$19</f>
        <v>.........</v>
      </c>
    </row>
    <row r="32" spans="2:7" ht="18" x14ac:dyDescent="0.45">
      <c r="B32" s="219">
        <v>29</v>
      </c>
      <c r="C32" s="229" t="s">
        <v>138</v>
      </c>
      <c r="D32" s="223" t="s">
        <v>133</v>
      </c>
      <c r="E32" s="224" t="str">
        <f>'تغییرمقادیر آیتم های پایه (29)'!$G$20</f>
        <v>.........</v>
      </c>
      <c r="F32" s="223" t="s">
        <v>135</v>
      </c>
      <c r="G32" s="226" t="str">
        <f>'تغییرمقادیر آیتم های پایه (29)'!$I$20</f>
        <v>.........</v>
      </c>
    </row>
    <row r="33" spans="2:7" ht="18" x14ac:dyDescent="0.45">
      <c r="B33" s="219">
        <v>30</v>
      </c>
      <c r="C33" s="229" t="s">
        <v>138</v>
      </c>
      <c r="D33" s="223" t="s">
        <v>133</v>
      </c>
      <c r="E33" s="224" t="str">
        <f>'تغییرمقادیر آیتم های پایه (30)'!$G$19</f>
        <v>.........</v>
      </c>
      <c r="F33" s="223" t="s">
        <v>135</v>
      </c>
      <c r="G33" s="226" t="str">
        <f>'تغییرمقادیر آیتم های پایه (30)'!$I$19</f>
        <v>.........</v>
      </c>
    </row>
    <row r="34" spans="2:7" ht="18" x14ac:dyDescent="0.25">
      <c r="B34" s="219">
        <v>31</v>
      </c>
      <c r="C34" s="229" t="s">
        <v>139</v>
      </c>
      <c r="D34" s="232"/>
      <c r="E34" s="232"/>
      <c r="F34" s="232"/>
      <c r="G34" s="233"/>
    </row>
    <row r="35" spans="2:7" ht="18" x14ac:dyDescent="0.25">
      <c r="B35" s="219">
        <v>32</v>
      </c>
      <c r="C35" s="229" t="s">
        <v>140</v>
      </c>
      <c r="D35" s="232" t="s">
        <v>95</v>
      </c>
      <c r="E35" s="224" t="str">
        <f>'افزایش مقادیر ستاره دار (1)'!$H$8</f>
        <v>.........</v>
      </c>
      <c r="F35" s="232"/>
      <c r="G35" s="233"/>
    </row>
    <row r="36" spans="2:7" ht="18" x14ac:dyDescent="0.25">
      <c r="B36" s="219">
        <v>33</v>
      </c>
      <c r="C36" s="229" t="s">
        <v>140</v>
      </c>
      <c r="D36" s="232" t="s">
        <v>95</v>
      </c>
      <c r="E36" s="224" t="str">
        <f>'افزایش مقادیر ستاره دار (2)'!$H$8</f>
        <v>.........</v>
      </c>
      <c r="F36" s="232"/>
      <c r="G36" s="233"/>
    </row>
    <row r="37" spans="2:7" ht="18" x14ac:dyDescent="0.25">
      <c r="B37" s="219">
        <v>34</v>
      </c>
      <c r="C37" s="229" t="s">
        <v>140</v>
      </c>
      <c r="D37" s="232" t="s">
        <v>95</v>
      </c>
      <c r="E37" s="224" t="str">
        <f>'افزایش مقادیر ستاره دار (3)'!$H$8</f>
        <v>.........</v>
      </c>
      <c r="F37" s="232"/>
      <c r="G37" s="233"/>
    </row>
    <row r="38" spans="2:7" ht="18" x14ac:dyDescent="0.25">
      <c r="B38" s="219">
        <v>35</v>
      </c>
      <c r="C38" s="229" t="s">
        <v>140</v>
      </c>
      <c r="D38" s="232" t="s">
        <v>95</v>
      </c>
      <c r="E38" s="224" t="str">
        <f>'افزایش مقادیر ستاره دار (4)'!$H$8</f>
        <v>.........</v>
      </c>
      <c r="F38" s="232"/>
      <c r="G38" s="233"/>
    </row>
    <row r="39" spans="2:7" ht="18" x14ac:dyDescent="0.25">
      <c r="B39" s="219">
        <v>36</v>
      </c>
      <c r="C39" s="229" t="s">
        <v>140</v>
      </c>
      <c r="D39" s="232" t="s">
        <v>95</v>
      </c>
      <c r="E39" s="224" t="str">
        <f>'افزایش مقادیر ستاره دار (5)'!$H$8</f>
        <v>.........</v>
      </c>
      <c r="F39" s="232"/>
      <c r="G39" s="233"/>
    </row>
    <row r="40" spans="2:7" ht="18" x14ac:dyDescent="0.25">
      <c r="B40" s="219">
        <v>36</v>
      </c>
      <c r="C40" s="229" t="s">
        <v>141</v>
      </c>
      <c r="D40" s="232"/>
      <c r="E40" s="232"/>
      <c r="F40" s="232"/>
      <c r="G40" s="233"/>
    </row>
    <row r="41" spans="2:7" ht="18" x14ac:dyDescent="0.25">
      <c r="B41" s="219">
        <v>36</v>
      </c>
      <c r="C41" s="229" t="s">
        <v>142</v>
      </c>
      <c r="D41" s="232"/>
      <c r="E41" s="232"/>
      <c r="F41" s="232"/>
      <c r="G41" s="233"/>
    </row>
    <row r="42" spans="2:7" ht="18" x14ac:dyDescent="0.25">
      <c r="B42" s="219">
        <v>36</v>
      </c>
      <c r="C42" s="229" t="s">
        <v>143</v>
      </c>
      <c r="D42" s="232"/>
      <c r="E42" s="232"/>
      <c r="F42" s="232"/>
      <c r="G42" s="233"/>
    </row>
  </sheetData>
  <sheetProtection algorithmName="SHA-512" hashValue="2J8ZsABWk3+vKVEyNoIjlQ/dsM6E/MSChzwZl3ElPTWxo11nBbkiM20jZlfAYDYRkSbKD/tp6bqKq/ME9Kc5Ug==" saltValue="x8Qk5RCs5RfRi7e/iH/ddQ==" spinCount="100000" sheet="1" objects="1" scenarios="1"/>
  <mergeCells count="1">
    <mergeCell ref="C3:G3"/>
  </mergeCells>
  <hyperlinks>
    <hyperlink ref="C4" location="'تغییرمقادیر آیتم های پایه (1)'!A1" display="جدول تغییر مقادیر آیتم های پایه"/>
    <hyperlink ref="C5" location="'تغییرمقادیر آیتم های پایه (2)'!A1" display="جدول تغییر مقادیر آیتم های پایه"/>
    <hyperlink ref="C6" location="'تغییرمقادیر آیتم های پایه (3)'!A1" display="جدول تغییر مقادیر آیتم های پایه"/>
    <hyperlink ref="C7" location="'تغییرمقادیر آیتم های پایه (4)'!A1" display="جدول تغییر مقادیر آیتم های پایه"/>
    <hyperlink ref="C8" location="'تغییرمقادیر آیتم های پایه (5)'!A1" display="جدول تغییر مقادیر آیتم های پایه"/>
    <hyperlink ref="C9" location="'تغییرمقادیر آیتم های پایه (6)'!A1" display="جدول تغییر مقادیر آیتم های پایه"/>
    <hyperlink ref="C10" location="'تغییرمقادیر آیتم های پایه (7)'!A1" display="جدول تغییر مقادیر آیتم های پایه"/>
    <hyperlink ref="C11" location="'تغییرمقادیر آیتم های پایه (8)'!A1" display="جدول تغییر مقادیر آیتم های پایه"/>
    <hyperlink ref="C12" location="'تغییرمقادیر آیتم های پایه (9)'!A1" display="جدول تغییر مقادیر آیتم های پایه"/>
    <hyperlink ref="C13" location="'تغییرمقادیر آیتم های پایه (10)'!A1" display="جدول تغییر مقادیر آیتم های پایه"/>
    <hyperlink ref="C34" location="فاکتوری!A1" display="فاکتوری"/>
    <hyperlink ref="C35" location="'افزایش مقادیر ستاره دار  1'!A1" display="افزایش مقادیر ستاره دار"/>
    <hyperlink ref="C41" location="'قیمت جدید'!A1" display="قیمت جدید"/>
    <hyperlink ref="C42" location="'خلاصه تغییرات مقادیر'!A1" display="خلاصه تغییرات مقادیر"/>
    <hyperlink ref="C40" location="'کاهش مقادیر ستاره دار'!A1" display="کاهش مقادیر ستاره دار"/>
    <hyperlink ref="C36" location="'افزایش مقادیر ستاره دار (2)'!A1" display="افزایش مقادیر ستاره دار"/>
    <hyperlink ref="C37" location="'افزایش مقادیر ستاره دار (3)'!A1" display="افزایش مقادیر ستاره دار"/>
    <hyperlink ref="C38" location="'افزایش مقادیر ستاره دار (4)'!A1" display="افزایش مقادیر ستاره دار"/>
    <hyperlink ref="C39" location="'افزایش مقادیر ستاره دار (5)'!A1" display="افزایش مقادیر ستاره دار"/>
    <hyperlink ref="C14" location="'تغییرمقادیر آیتم های پایه (11)'!A1" display="جدول تغییر مقادیر آیتم های پایه"/>
    <hyperlink ref="C15" location="'تغییرمقادیر آیتم های پایه (12)'!A1" display="جدول تغییر مقادیر آیتم های پایه"/>
    <hyperlink ref="C16" location="'تغییرمقادیر آیتم های پایه (13)'!A1" display="جدول تغییر مقادیر آیتم های پایه"/>
    <hyperlink ref="C17" location="'تغییرمقادیر آیتم های پایه (14)'!A1" display="جدول تغییر مقادیر آیتم های پایه"/>
    <hyperlink ref="C18" location="'تغییرمقادیر آیتم های پایه (15)'!A1" display="جدول تغییر مقادیر آیتم های پایه"/>
    <hyperlink ref="C19" location="'تغییرمقادیر آیتم های پایه (16)'!A1" display="جدول تغییر مقادیر آیتم های پایه"/>
    <hyperlink ref="C20" location="'تغییرمقادیر آیتم های پایه (17)'!A1" display="جدول تغییر مقادیر آیتم های پایه"/>
    <hyperlink ref="C21" location="'تغییرمقادیر آیتم های پایه (18)'!A1" display="جدول تغییر مقادیر آیتم های پایه"/>
    <hyperlink ref="C22" location="'تغییرمقادیر آیتم های پایه (19)'!A1" display="جدول تغییر مقادیر آیتم های پایه"/>
    <hyperlink ref="C23" location="'تغییرمقادیر آیتم های پایه (20)'!A1" display="جدول تغییر مقادیر آیتم های پایه"/>
    <hyperlink ref="C24" location="'تغییرمقادیر آیتم های پایه (21)'!A1" display="جدول تغییر مقادیر آیتم های پایه"/>
    <hyperlink ref="C25" location="'تغییرمقادیر آیتم های پایه (22)'!A1" display="جدول تغییر مقادیر آیتم های پایه"/>
    <hyperlink ref="C26" location="'تغییرمقادیر آیتم های پایه (23)'!A1" display="جدول تغییر مقادیر آیتم های پایه"/>
    <hyperlink ref="C27" location="'تغییرمقادیر آیتم های پایه (24)'!A1" display="جدول تغییر مقادیر آیتم های پایه"/>
    <hyperlink ref="C28" location="'تغییرمقادیر آیتم های پایه (25)'!A1" display="جدول تغییر مقادیر آیتم های پایه"/>
    <hyperlink ref="C29" location="'تغییرمقادیر آیتم های پایه (26)'!A1" display="جدول تغییر مقادیر آیتم های پایه"/>
    <hyperlink ref="C30" location="'تغییرمقادیر آیتم های پایه (27)'!A1" display="جدول تغییر مقادیر آیتم های پایه"/>
    <hyperlink ref="C31" location="'تغییرمقادیر آیتم های پایه (28)'!A1" display="جدول تغییر مقادیر آیتم های پایه"/>
    <hyperlink ref="C32" location="'تغییرمقادیر آیتم های پایه (29)'!A1" display="جدول تغییر مقادیر آیتم های پایه"/>
    <hyperlink ref="C33" location="'تغییرمقادیر آیتم های پایه (30)'!A1" display="جدول تغییر مقادیر آیتم های پایه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rightToLeft="1" topLeftCell="A23" workbookViewId="0">
      <selection activeCell="B35" sqref="B35"/>
    </sheetView>
  </sheetViews>
  <sheetFormatPr defaultRowHeight="15" x14ac:dyDescent="0.25"/>
  <cols>
    <col min="1" max="1" width="2.710937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1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1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1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1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1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1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1:15" s="64" customFormat="1" ht="23.25" customHeight="1" x14ac:dyDescent="0.25">
      <c r="A23" s="241"/>
      <c r="B23" s="6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1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1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1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1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1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1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1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1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1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woMbI7vU83Pa5K/9KLaYHJUBefc6HmmZB/duFGiKDcxptVigYvyYxQF1oTRBZzUuI5PRjfvQXL35gioZZlviMA==" saltValue="aSenTyEF2ND1Rl5pk40n3Q==" spinCount="100000" sheet="1" insertRows="0" deleteRows="0"/>
  <mergeCells count="43">
    <mergeCell ref="B1:L1"/>
    <mergeCell ref="B2:L2"/>
    <mergeCell ref="B3:L3"/>
    <mergeCell ref="I4:J4"/>
    <mergeCell ref="H5:J5"/>
    <mergeCell ref="K5:L5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9:E19"/>
    <mergeCell ref="B20:B21"/>
    <mergeCell ref="C20:C21"/>
    <mergeCell ref="D20:D21"/>
    <mergeCell ref="E20:E21"/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5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qVPO+peNXGnKmRHvZhdtMwRBhVu6uJjA3DVm5VsP2hL29sb+BqkdyOZG2i2CrEW8nOh+szfgEtdAAE9I64dZtg==" saltValue="qB7x5tkuJqafWEAZU40LRA==" spinCount="100000" sheet="1" insertRows="0" deleteRows="0"/>
  <mergeCells count="43">
    <mergeCell ref="B1:L1"/>
    <mergeCell ref="B2:L2"/>
    <mergeCell ref="B3:L3"/>
    <mergeCell ref="I4:J4"/>
    <mergeCell ref="H5:J5"/>
    <mergeCell ref="K5:L5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9:E19"/>
    <mergeCell ref="B20:B21"/>
    <mergeCell ref="C20:C21"/>
    <mergeCell ref="D20:D21"/>
    <mergeCell ref="E20:E21"/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3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HF14Uk6EV6pBt4Crqlnd4kMOwXAxxsZ3W9KXLBJgdcGGik7XkMBH/f7mtyw+e+sifwlJz9hyr22igeEBDriF/g==" saltValue="16056chjUSHw/VS4xC0ANA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5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7h/wbAPQpnFFqfo8mYr+DbLGNUOgKnV+R8jYG4zhW8Ji+YDIhJt3MC3VEH9O8AzAlUesniIeixYybABMOXozIw==" saltValue="3JJHn6zOiYMaHDwCGleCmw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8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5YvEfr1SgVKv5CNZcsi7XbYfuxcdTm9jF6kp8oVEJebK4tbcd3WlQVSDtsxvyb1bTE29I/A5OLUucho8f86HwQ==" saltValue="G0xIIkD/UiqOvF/7KhGsPQ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8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Cfi+2tJLQ4IxfUUXOu5frJ/u3asHfWIsYbClMoraeP0OjzJ8SB2i4lkK+DyY4wW3Q8qJRPSVOHHrGs82wJVr/Q==" saltValue="7Ig+4VG61azH7KpDC+5fYA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8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KVhzEhng71+0uIlt72VyyQa57zkvDFD3veacTgBep9bpnWFwQ2t2PNOHtmVj3qSa8jMALcIUVyLtKFuvkulS5w==" saltValue="kDFfmgATsuR9tMiOJoATEQ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8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o2sNoyDOV4O1FfIcHWGKVLkHxeaqWVw7v3VmsZQ1PWIEN6jLB00BsZgPZT5KRfUFSCBwmA1k9O6e1lQCxdSRSA==" saltValue="UOkgUVE4SWxSPnk03UYK2A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5" workbookViewId="0">
      <selection activeCell="D34" sqref="D34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33VZ/gOzmafz6KY7PWhymAOL8s/wqNSHKQbcvQp2WpB/HQKh2os8oFv9SCcoMCtEgF0eueVWHUHRT6vJrFeM4g==" saltValue="OgRQfYfQ3Cxvg2ndhiO/iw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5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lrtgatJz0co4rDWsj3XbZ3kU+FiKAioRBhVJPjwvd/GVPplahwYb+WEZtUzLTsUmr3XphdnRaIVUOI8vxges6Q==" saltValue="jw/2wvuPJpa6Ce2IhBvjtg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rightToLeft="1" tabSelected="1" workbookViewId="0">
      <selection activeCell="G20" sqref="G20:G21"/>
    </sheetView>
  </sheetViews>
  <sheetFormatPr defaultRowHeight="15" x14ac:dyDescent="0.25"/>
  <cols>
    <col min="1" max="1" width="1.710937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148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1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1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1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149</v>
      </c>
      <c r="H19" s="231" t="s">
        <v>135</v>
      </c>
      <c r="I19" s="230" t="s">
        <v>134</v>
      </c>
      <c r="J19" s="216"/>
      <c r="K19" s="216"/>
      <c r="L19" s="215"/>
    </row>
    <row r="20" spans="1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1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1:15" s="64" customFormat="1" ht="24.75" customHeight="1" x14ac:dyDescent="0.25">
      <c r="A22" s="241"/>
      <c r="B22" s="6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1:15" s="64" customFormat="1" ht="23.25" customHeight="1" x14ac:dyDescent="0.25">
      <c r="A23" s="241"/>
      <c r="B23" s="6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1:15" s="64" customFormat="1" ht="25.5" customHeight="1" thickBot="1" x14ac:dyDescent="0.3">
      <c r="A24" s="241"/>
      <c r="B24" s="6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1:15" ht="21" x14ac:dyDescent="0.25">
      <c r="B25" s="270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1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1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1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1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1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1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1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Lm98HCNRYo1k0KVmn+oeIsvmCngoT1IQt2IutNcBu5Y43TamxvRIqhcS1pEQzDxa5oIU2KXZZX4bSr6TlOPOlg==" saltValue="43uW0ZGWmYNXEdgR8c7QdQ==" spinCount="100000" sheet="1" formatRows="0" insertRows="0"/>
  <mergeCells count="43">
    <mergeCell ref="B1:L1"/>
    <mergeCell ref="B2:L2"/>
    <mergeCell ref="B3:L3"/>
    <mergeCell ref="I4:J4"/>
    <mergeCell ref="H5:J5"/>
    <mergeCell ref="K5:L5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L20:L21"/>
    <mergeCell ref="B25:H25"/>
    <mergeCell ref="B26:H26"/>
    <mergeCell ref="B27:H27"/>
    <mergeCell ref="B28:H28"/>
    <mergeCell ref="B19:E19"/>
    <mergeCell ref="B31:J31"/>
    <mergeCell ref="H33:J33"/>
    <mergeCell ref="B34:C34"/>
    <mergeCell ref="H34:I34"/>
    <mergeCell ref="J34:K34"/>
    <mergeCell ref="B30:J30"/>
    <mergeCell ref="B20:B21"/>
    <mergeCell ref="C20:C21"/>
    <mergeCell ref="D20:D21"/>
    <mergeCell ref="E20:E21"/>
    <mergeCell ref="F20:F21"/>
    <mergeCell ref="G20:G21"/>
    <mergeCell ref="H20:I20"/>
    <mergeCell ref="J20:K20"/>
    <mergeCell ref="B29:J29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5" workbookViewId="0">
      <selection activeCell="D35" sqref="D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xBTerERai5avj4tulF1iVSGVkAynmgQoGiaiKjZYYeF1NTaP+C1TEclDGKCQYobobe5tjbXbJ7Oe1KanjdpnuA==" saltValue="bvMKpnPGgMBKlPJ4HY0o0A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8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nVU9bh/2YmuIHqXKjHMU8ZOSA5CyL9skAoBC0/V0Mb1yTh8rTuMSW3V0WUAIMIZfuhEGMMXMJtI2j83d9iiT2g==" saltValue="9e7MAp8f+rwSFJiqhx7qlA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3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c4MGSKY4Y2MpCmvtoSQKr7FD6RmPcVLCBWKfrLnwvxrow28Vdu8WXowCsAv8FCmNR1OavLwKlx+lgzRFpy+boQ==" saltValue="tqN36p26KvAMDhZqeL8q8Q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5" workbookViewId="0">
      <selection activeCell="B34" sqref="B34:C34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nv9hfLkXz/xEB0fPFHnV7IlH7P4DR/Ccqcwf37iAk4Q7S8Uwiicp7iL9t7f3dUsjNz9sAwHs5VvAOOTlAlZZqw==" saltValue="AWRGc9OO5yr78pGTRbDLpw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8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vTTjdNpfHyoFN4i+shkEbPRjalm84aEXxQOz1DJUMC4ke0/UhRMspmuq46SyrohGy+gOje6yyO20vJQoGJyGlQ==" saltValue="NmM/RtNy2mLEgt+ZxW89yA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31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mpSBkXLy7Rckbg+HWuzUZF+H6BNZNpKqSYDyE8wN7aBBMhOcCZ0XhiHDIy+NMH/my4Q2v0vfOfDcREHCkZi0KA==" saltValue="74NGEOHTRExSJfTGuoexdw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31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cdaVRG2+L9GkLMZP0UfN7bEHaHhUoIUdiPhF//IpQXcDCOsXknbjkPKdwifglhR/2smMM36NVS7fw1GcI5eKUQ==" saltValue="cJixzFamuEWuT2yMcDJlKw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5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ndLxiN9IWLPIwWoBikmTQTbcW8fuENdebmTvcCzcvhjd5TU3d9IhIyMTPBx8gJ2s0pP+2SlebobOqNtBpIQn7w==" saltValue="9ZZbANQN4dYtBvNVRv5a6g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8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vL+Cq3R2Zxwvsy4Z6UlGc50ullbwElBSQG0a6rJcGMS41Gs1QpCEl2d4RiJpvE9y+09ez7734W9wjNzngmBvIQ==" saltValue="m2FDaWhv+lJD29TYOQpC1g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3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hC6qAt1l7oLXCV0u19jm2QM9RjhJ6v40qmZTKttOmiHaUlw3by8Z9rEA302Z1aK/+kxQojhqZaKvG80uslz2Jg==" saltValue="1dXwzrf8ncOJXSduXzWxXQ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6"/>
  <sheetViews>
    <sheetView rightToLeft="1" topLeftCell="A4" workbookViewId="0">
      <selection activeCell="E25" sqref="E25"/>
    </sheetView>
  </sheetViews>
  <sheetFormatPr defaultRowHeight="15" x14ac:dyDescent="0.25"/>
  <cols>
    <col min="1" max="1" width="2.285156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6.25" customHeight="1" x14ac:dyDescent="0.25">
      <c r="B12" s="27"/>
      <c r="C12" s="28"/>
      <c r="D12" s="28"/>
      <c r="E12" s="28"/>
      <c r="F12" s="28"/>
      <c r="G12" s="29"/>
      <c r="H12" s="30"/>
      <c r="I12" s="24"/>
      <c r="J12" s="25"/>
      <c r="K12" s="24"/>
      <c r="L12" s="31"/>
    </row>
    <row r="13" spans="2:12" s="64" customFormat="1" ht="24" customHeight="1" x14ac:dyDescent="0.25">
      <c r="B13" s="27"/>
      <c r="C13" s="28"/>
      <c r="D13" s="28"/>
      <c r="E13" s="28"/>
      <c r="F13" s="28"/>
      <c r="G13" s="29"/>
      <c r="H13" s="30"/>
      <c r="I13" s="24">
        <f>H13*G13</f>
        <v>0</v>
      </c>
      <c r="J13" s="25">
        <v>1</v>
      </c>
      <c r="K13" s="24">
        <f>J13*G13</f>
        <v>0</v>
      </c>
      <c r="L13" s="31"/>
    </row>
    <row r="14" spans="2:12" s="64" customFormat="1" ht="27" customHeight="1" thickBot="1" x14ac:dyDescent="0.3">
      <c r="B14" s="27"/>
      <c r="C14" s="28"/>
      <c r="D14" s="28"/>
      <c r="E14" s="28"/>
      <c r="F14" s="28"/>
      <c r="G14" s="29"/>
      <c r="H14" s="30"/>
      <c r="I14" s="32">
        <f>H14*G14</f>
        <v>0</v>
      </c>
      <c r="J14" s="25">
        <v>1</v>
      </c>
      <c r="K14" s="32">
        <f>J14*G14</f>
        <v>0</v>
      </c>
      <c r="L14" s="31"/>
    </row>
    <row r="15" spans="2:12" ht="21" x14ac:dyDescent="0.25">
      <c r="B15" s="33" t="s">
        <v>34</v>
      </c>
      <c r="C15" s="34"/>
      <c r="D15" s="34"/>
      <c r="E15" s="34"/>
      <c r="F15" s="34"/>
      <c r="G15" s="34" t="s">
        <v>35</v>
      </c>
      <c r="H15" s="35"/>
      <c r="I15" s="36">
        <f>SUM(I11:I14)</f>
        <v>0</v>
      </c>
      <c r="J15" s="37">
        <f>SUM(J11:J14)</f>
        <v>3</v>
      </c>
      <c r="K15" s="36">
        <f>SUM(K11:K14)</f>
        <v>1</v>
      </c>
      <c r="L15" s="38"/>
    </row>
    <row r="16" spans="2:12" ht="21" x14ac:dyDescent="0.25">
      <c r="B16" s="273" t="s">
        <v>36</v>
      </c>
      <c r="C16" s="274"/>
      <c r="D16" s="274"/>
      <c r="E16" s="274"/>
      <c r="F16" s="274"/>
      <c r="G16" s="274"/>
      <c r="H16" s="275"/>
      <c r="I16" s="39" t="s">
        <v>37</v>
      </c>
      <c r="J16" s="40"/>
      <c r="K16" s="41">
        <f>K15*J16</f>
        <v>0</v>
      </c>
      <c r="L16" s="26"/>
    </row>
    <row r="17" spans="2:15" ht="21" x14ac:dyDescent="0.25">
      <c r="B17" s="276" t="s">
        <v>38</v>
      </c>
      <c r="C17" s="277"/>
      <c r="D17" s="277"/>
      <c r="E17" s="277"/>
      <c r="F17" s="277"/>
      <c r="G17" s="277"/>
      <c r="H17" s="278"/>
      <c r="I17" s="42" t="s">
        <v>39</v>
      </c>
      <c r="J17" s="40"/>
      <c r="K17" s="41">
        <f>(K15+K16)*J17</f>
        <v>0</v>
      </c>
      <c r="L17" s="26"/>
    </row>
    <row r="18" spans="2:15" ht="21.75" thickBot="1" x14ac:dyDescent="0.3">
      <c r="B18" s="279" t="s">
        <v>40</v>
      </c>
      <c r="C18" s="280"/>
      <c r="D18" s="280"/>
      <c r="E18" s="280"/>
      <c r="F18" s="280"/>
      <c r="G18" s="280"/>
      <c r="H18" s="281"/>
      <c r="I18" s="43" t="s">
        <v>41</v>
      </c>
      <c r="J18" s="44"/>
      <c r="K18" s="45">
        <f>(K15+K16+K17)*J18</f>
        <v>0</v>
      </c>
      <c r="L18" s="31"/>
    </row>
    <row r="19" spans="2:15" ht="21.75" thickBot="1" x14ac:dyDescent="0.3">
      <c r="B19" s="282" t="s">
        <v>42</v>
      </c>
      <c r="C19" s="283"/>
      <c r="D19" s="283"/>
      <c r="E19" s="283"/>
      <c r="F19" s="283"/>
      <c r="G19" s="283"/>
      <c r="H19" s="283"/>
      <c r="I19" s="283"/>
      <c r="J19" s="284"/>
      <c r="K19" s="46">
        <f>SUM(K15:K18)</f>
        <v>1</v>
      </c>
      <c r="L19" s="47"/>
      <c r="O19" s="76"/>
    </row>
    <row r="20" spans="2:15" ht="30" x14ac:dyDescent="0.25">
      <c r="B20" s="247" t="s">
        <v>136</v>
      </c>
      <c r="C20" s="248"/>
      <c r="D20" s="248"/>
      <c r="E20" s="248"/>
      <c r="F20" s="231" t="s">
        <v>133</v>
      </c>
      <c r="G20" s="230" t="s">
        <v>134</v>
      </c>
      <c r="H20" s="231" t="s">
        <v>135</v>
      </c>
      <c r="I20" s="230" t="s">
        <v>134</v>
      </c>
      <c r="J20" s="216"/>
      <c r="K20" s="216"/>
      <c r="L20" s="215"/>
    </row>
    <row r="21" spans="2:15" ht="18.75" x14ac:dyDescent="0.25">
      <c r="B21" s="259" t="s">
        <v>21</v>
      </c>
      <c r="C21" s="261" t="s">
        <v>22</v>
      </c>
      <c r="D21" s="261" t="s">
        <v>23</v>
      </c>
      <c r="E21" s="261" t="s">
        <v>24</v>
      </c>
      <c r="F21" s="261" t="s">
        <v>25</v>
      </c>
      <c r="G21" s="261" t="s">
        <v>26</v>
      </c>
      <c r="H21" s="261" t="s">
        <v>27</v>
      </c>
      <c r="I21" s="261"/>
      <c r="J21" s="263" t="s">
        <v>28</v>
      </c>
      <c r="K21" s="264"/>
      <c r="L21" s="268" t="s">
        <v>29</v>
      </c>
    </row>
    <row r="22" spans="2:15" ht="18.75" x14ac:dyDescent="0.25">
      <c r="B22" s="260"/>
      <c r="C22" s="262"/>
      <c r="D22" s="262"/>
      <c r="E22" s="262"/>
      <c r="F22" s="262"/>
      <c r="G22" s="262"/>
      <c r="H22" s="48" t="s">
        <v>30</v>
      </c>
      <c r="I22" s="48" t="s">
        <v>31</v>
      </c>
      <c r="J22" s="48" t="s">
        <v>32</v>
      </c>
      <c r="K22" s="48" t="s">
        <v>33</v>
      </c>
      <c r="L22" s="269"/>
    </row>
    <row r="23" spans="2:15" s="64" customFormat="1" ht="24.7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ref="K23:K25" si="0">J23*G23</f>
        <v>0</v>
      </c>
      <c r="L23" s="26"/>
    </row>
    <row r="24" spans="2:15" s="64" customFormat="1" ht="23.25" customHeight="1" x14ac:dyDescent="0.25">
      <c r="B24" s="20"/>
      <c r="C24" s="21"/>
      <c r="D24" s="21"/>
      <c r="E24" s="21"/>
      <c r="F24" s="21"/>
      <c r="G24" s="22"/>
      <c r="H24" s="23"/>
      <c r="I24" s="24">
        <f>H24*G24</f>
        <v>0</v>
      </c>
      <c r="J24" s="25"/>
      <c r="K24" s="24">
        <f t="shared" si="0"/>
        <v>0</v>
      </c>
      <c r="L24" s="26"/>
    </row>
    <row r="25" spans="2:15" s="64" customFormat="1" ht="25.5" customHeight="1" thickBot="1" x14ac:dyDescent="0.3">
      <c r="B25" s="27"/>
      <c r="C25" s="28"/>
      <c r="D25" s="28"/>
      <c r="E25" s="28"/>
      <c r="F25" s="28"/>
      <c r="G25" s="29"/>
      <c r="H25" s="30"/>
      <c r="I25" s="32">
        <f t="shared" ref="I25" si="1">H25*G25</f>
        <v>0</v>
      </c>
      <c r="J25" s="49"/>
      <c r="K25" s="32">
        <f t="shared" si="0"/>
        <v>0</v>
      </c>
      <c r="L25" s="31"/>
    </row>
    <row r="26" spans="2:15" ht="21" x14ac:dyDescent="0.25">
      <c r="B26" s="312" t="s">
        <v>34</v>
      </c>
      <c r="C26" s="271"/>
      <c r="D26" s="271"/>
      <c r="E26" s="271"/>
      <c r="F26" s="271"/>
      <c r="G26" s="271"/>
      <c r="H26" s="272"/>
      <c r="I26" s="36">
        <f>SUM(I23:I25)</f>
        <v>0</v>
      </c>
      <c r="J26" s="37">
        <f>SUM(J23:J25)</f>
        <v>0</v>
      </c>
      <c r="K26" s="36">
        <f>SUM(K23:K25)</f>
        <v>0</v>
      </c>
      <c r="L26" s="38"/>
    </row>
    <row r="27" spans="2:15" ht="21" x14ac:dyDescent="0.25">
      <c r="B27" s="273" t="s">
        <v>36</v>
      </c>
      <c r="C27" s="274"/>
      <c r="D27" s="274"/>
      <c r="E27" s="274"/>
      <c r="F27" s="274"/>
      <c r="G27" s="274"/>
      <c r="H27" s="275"/>
      <c r="I27" s="39" t="s">
        <v>37</v>
      </c>
      <c r="J27" s="40"/>
      <c r="K27" s="41">
        <f>K26*J27</f>
        <v>0</v>
      </c>
      <c r="L27" s="26"/>
    </row>
    <row r="28" spans="2:15" ht="21" x14ac:dyDescent="0.25">
      <c r="B28" s="276" t="s">
        <v>38</v>
      </c>
      <c r="C28" s="277"/>
      <c r="D28" s="277"/>
      <c r="E28" s="277"/>
      <c r="F28" s="277"/>
      <c r="G28" s="277"/>
      <c r="H28" s="278"/>
      <c r="I28" s="42" t="s">
        <v>39</v>
      </c>
      <c r="J28" s="40"/>
      <c r="K28" s="41">
        <f>(K26+K27)*J28</f>
        <v>0</v>
      </c>
      <c r="L28" s="26"/>
    </row>
    <row r="29" spans="2:15" ht="21.75" thickBot="1" x14ac:dyDescent="0.3">
      <c r="B29" s="279" t="s">
        <v>40</v>
      </c>
      <c r="C29" s="280"/>
      <c r="D29" s="280"/>
      <c r="E29" s="280"/>
      <c r="F29" s="280"/>
      <c r="G29" s="280"/>
      <c r="H29" s="281"/>
      <c r="I29" s="43" t="s">
        <v>41</v>
      </c>
      <c r="J29" s="44"/>
      <c r="K29" s="45">
        <f>(K26+K27+K28)*J29</f>
        <v>0</v>
      </c>
      <c r="L29" s="31"/>
    </row>
    <row r="30" spans="2:15" ht="21.75" thickBot="1" x14ac:dyDescent="0.3">
      <c r="B30" s="265" t="s">
        <v>43</v>
      </c>
      <c r="C30" s="266"/>
      <c r="D30" s="266"/>
      <c r="E30" s="266"/>
      <c r="F30" s="266"/>
      <c r="G30" s="266"/>
      <c r="H30" s="266"/>
      <c r="I30" s="266"/>
      <c r="J30" s="267"/>
      <c r="K30" s="50">
        <f>SUM(K26:K29)</f>
        <v>0</v>
      </c>
      <c r="L30" s="51"/>
    </row>
    <row r="31" spans="2:15" ht="24.75" thickTop="1" x14ac:dyDescent="0.25">
      <c r="B31" s="257" t="s">
        <v>44</v>
      </c>
      <c r="C31" s="258"/>
      <c r="D31" s="258"/>
      <c r="E31" s="258"/>
      <c r="F31" s="258"/>
      <c r="G31" s="258"/>
      <c r="H31" s="258"/>
      <c r="I31" s="258"/>
      <c r="J31" s="258"/>
      <c r="K31" s="52">
        <f>K19+K30</f>
        <v>1</v>
      </c>
      <c r="L31" s="53"/>
    </row>
    <row r="32" spans="2:15" ht="24.75" thickBot="1" x14ac:dyDescent="0.3">
      <c r="B32" s="249" t="s">
        <v>45</v>
      </c>
      <c r="C32" s="250"/>
      <c r="D32" s="250"/>
      <c r="E32" s="250"/>
      <c r="F32" s="250"/>
      <c r="G32" s="250"/>
      <c r="H32" s="250"/>
      <c r="I32" s="250"/>
      <c r="J32" s="251"/>
      <c r="K32" s="54">
        <f>K31/K5</f>
        <v>0.25</v>
      </c>
      <c r="L32" s="55"/>
    </row>
    <row r="33" spans="2:13" ht="6" customHeight="1" thickTop="1" x14ac:dyDescent="0.25">
      <c r="B33" s="60"/>
      <c r="C33" s="61"/>
      <c r="D33" s="61"/>
      <c r="E33" s="61"/>
      <c r="F33" s="61"/>
      <c r="G33" s="61"/>
      <c r="H33" s="61"/>
      <c r="I33" s="61"/>
      <c r="J33" s="61"/>
      <c r="K33" s="61"/>
      <c r="L33" s="99"/>
    </row>
    <row r="34" spans="2:13" ht="52.5" customHeight="1" x14ac:dyDescent="0.25">
      <c r="B34" s="60" t="s">
        <v>46</v>
      </c>
      <c r="C34" s="61" t="s">
        <v>47</v>
      </c>
      <c r="D34" s="61" t="s">
        <v>48</v>
      </c>
      <c r="E34" s="61"/>
      <c r="F34" s="61" t="s">
        <v>49</v>
      </c>
      <c r="G34" s="61"/>
      <c r="H34" s="252" t="s">
        <v>50</v>
      </c>
      <c r="I34" s="252"/>
      <c r="J34" s="252"/>
      <c r="K34" s="61"/>
      <c r="L34" s="99" t="s">
        <v>51</v>
      </c>
    </row>
    <row r="35" spans="2:13" ht="142.5" customHeight="1" thickBot="1" x14ac:dyDescent="0.3">
      <c r="B35" s="253" t="s">
        <v>146</v>
      </c>
      <c r="C35" s="254"/>
      <c r="D35" s="209"/>
      <c r="E35" s="209"/>
      <c r="F35" s="210"/>
      <c r="G35" s="210"/>
      <c r="H35" s="255"/>
      <c r="I35" s="255"/>
      <c r="J35" s="254"/>
      <c r="K35" s="256"/>
      <c r="L35" s="212" t="s">
        <v>52</v>
      </c>
      <c r="M35" s="61"/>
    </row>
    <row r="36" spans="2:13" ht="15.75" thickTop="1" x14ac:dyDescent="0.25"/>
  </sheetData>
  <sheetProtection algorithmName="SHA-512" hashValue="L7Fq39fn7BDjhXVoklgDU4jPNXAGWXxUUZvFGCS7pBWcFTrR59/X3LkOGlzSTAcL27nG3uQ5o3MnZUTtycp3AQ==" saltValue="5m3GxqG4sTSk5ziSrkQorA==" spinCount="100000" sheet="1" insertRows="0" deleteRows="0"/>
  <mergeCells count="43">
    <mergeCell ref="B1:L1"/>
    <mergeCell ref="B2:L2"/>
    <mergeCell ref="B3:L3"/>
    <mergeCell ref="I4:J4"/>
    <mergeCell ref="H5:J5"/>
    <mergeCell ref="K5:L5"/>
    <mergeCell ref="B19:J19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6:H16"/>
    <mergeCell ref="B17:H17"/>
    <mergeCell ref="B18:H18"/>
    <mergeCell ref="B20:E20"/>
    <mergeCell ref="B21:B22"/>
    <mergeCell ref="C21:C22"/>
    <mergeCell ref="D21:D22"/>
    <mergeCell ref="E21:E22"/>
    <mergeCell ref="J21:K21"/>
    <mergeCell ref="L21:L22"/>
    <mergeCell ref="B26:H26"/>
    <mergeCell ref="B35:C35"/>
    <mergeCell ref="H35:I35"/>
    <mergeCell ref="J35:K35"/>
    <mergeCell ref="B28:H28"/>
    <mergeCell ref="B29:H29"/>
    <mergeCell ref="B30:J30"/>
    <mergeCell ref="B31:J31"/>
    <mergeCell ref="B32:J32"/>
    <mergeCell ref="H34:J34"/>
    <mergeCell ref="B27:H27"/>
    <mergeCell ref="F21:F22"/>
    <mergeCell ref="G21:G22"/>
    <mergeCell ref="H21:I21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6"/>
  <sheetViews>
    <sheetView rightToLeft="1" workbookViewId="0">
      <selection activeCell="A13" sqref="A13:XFD13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4" customHeight="1" x14ac:dyDescent="0.25">
      <c r="B13" s="27"/>
      <c r="C13" s="28"/>
      <c r="D13" s="28"/>
      <c r="E13" s="28"/>
      <c r="F13" s="28"/>
      <c r="G13" s="29"/>
      <c r="H13" s="30"/>
      <c r="I13" s="24">
        <f>H13*G13</f>
        <v>0</v>
      </c>
      <c r="J13" s="25">
        <v>1</v>
      </c>
      <c r="K13" s="24">
        <f>J13*G13</f>
        <v>0</v>
      </c>
      <c r="L13" s="31"/>
    </row>
    <row r="14" spans="2:12" s="64" customFormat="1" ht="27" customHeight="1" thickBot="1" x14ac:dyDescent="0.3">
      <c r="B14" s="27"/>
      <c r="C14" s="28"/>
      <c r="D14" s="28"/>
      <c r="E14" s="28"/>
      <c r="F14" s="28"/>
      <c r="G14" s="29"/>
      <c r="H14" s="30"/>
      <c r="I14" s="32">
        <f>H14*G14</f>
        <v>0</v>
      </c>
      <c r="J14" s="25">
        <v>1</v>
      </c>
      <c r="K14" s="32">
        <f>J14*G14</f>
        <v>0</v>
      </c>
      <c r="L14" s="31"/>
    </row>
    <row r="15" spans="2:12" ht="21" x14ac:dyDescent="0.25">
      <c r="B15" s="33" t="s">
        <v>34</v>
      </c>
      <c r="C15" s="34"/>
      <c r="D15" s="34"/>
      <c r="E15" s="34"/>
      <c r="F15" s="34"/>
      <c r="G15" s="34" t="s">
        <v>35</v>
      </c>
      <c r="H15" s="35"/>
      <c r="I15" s="36">
        <f>SUM(I11:I14)</f>
        <v>0</v>
      </c>
      <c r="J15" s="37">
        <f>SUM(J11:J14)</f>
        <v>4</v>
      </c>
      <c r="K15" s="36">
        <f>SUM(K11:K14)</f>
        <v>1</v>
      </c>
      <c r="L15" s="38"/>
    </row>
    <row r="16" spans="2:12" ht="21" x14ac:dyDescent="0.25">
      <c r="B16" s="273" t="s">
        <v>36</v>
      </c>
      <c r="C16" s="274"/>
      <c r="D16" s="274"/>
      <c r="E16" s="274"/>
      <c r="F16" s="274"/>
      <c r="G16" s="274"/>
      <c r="H16" s="275"/>
      <c r="I16" s="39" t="s">
        <v>37</v>
      </c>
      <c r="J16" s="40"/>
      <c r="K16" s="41">
        <f>K15*J16</f>
        <v>0</v>
      </c>
      <c r="L16" s="26"/>
    </row>
    <row r="17" spans="2:15" ht="21" x14ac:dyDescent="0.25">
      <c r="B17" s="276" t="s">
        <v>38</v>
      </c>
      <c r="C17" s="277"/>
      <c r="D17" s="277"/>
      <c r="E17" s="277"/>
      <c r="F17" s="277"/>
      <c r="G17" s="277"/>
      <c r="H17" s="278"/>
      <c r="I17" s="42" t="s">
        <v>39</v>
      </c>
      <c r="J17" s="40"/>
      <c r="K17" s="41">
        <f>(K15+K16)*J17</f>
        <v>0</v>
      </c>
      <c r="L17" s="26"/>
    </row>
    <row r="18" spans="2:15" ht="21.75" thickBot="1" x14ac:dyDescent="0.3">
      <c r="B18" s="279" t="s">
        <v>40</v>
      </c>
      <c r="C18" s="280"/>
      <c r="D18" s="280"/>
      <c r="E18" s="280"/>
      <c r="F18" s="280"/>
      <c r="G18" s="280"/>
      <c r="H18" s="281"/>
      <c r="I18" s="43" t="s">
        <v>41</v>
      </c>
      <c r="J18" s="44"/>
      <c r="K18" s="45">
        <f>(K15+K16+K17)*J18</f>
        <v>0</v>
      </c>
      <c r="L18" s="31"/>
    </row>
    <row r="19" spans="2:15" ht="21.75" thickBot="1" x14ac:dyDescent="0.3">
      <c r="B19" s="282" t="s">
        <v>42</v>
      </c>
      <c r="C19" s="283"/>
      <c r="D19" s="283"/>
      <c r="E19" s="283"/>
      <c r="F19" s="283"/>
      <c r="G19" s="283"/>
      <c r="H19" s="283"/>
      <c r="I19" s="283"/>
      <c r="J19" s="284"/>
      <c r="K19" s="46">
        <f>SUM(K15:K18)</f>
        <v>1</v>
      </c>
      <c r="L19" s="47"/>
      <c r="O19" s="76"/>
    </row>
    <row r="20" spans="2:15" ht="30" x14ac:dyDescent="0.25">
      <c r="B20" s="247" t="s">
        <v>136</v>
      </c>
      <c r="C20" s="248"/>
      <c r="D20" s="248"/>
      <c r="E20" s="248"/>
      <c r="F20" s="231" t="s">
        <v>133</v>
      </c>
      <c r="G20" s="230" t="s">
        <v>134</v>
      </c>
      <c r="H20" s="231" t="s">
        <v>135</v>
      </c>
      <c r="I20" s="230" t="s">
        <v>134</v>
      </c>
      <c r="J20" s="216"/>
      <c r="K20" s="216"/>
      <c r="L20" s="215"/>
    </row>
    <row r="21" spans="2:15" ht="18.75" x14ac:dyDescent="0.25">
      <c r="B21" s="259" t="s">
        <v>21</v>
      </c>
      <c r="C21" s="261" t="s">
        <v>22</v>
      </c>
      <c r="D21" s="261" t="s">
        <v>23</v>
      </c>
      <c r="E21" s="261" t="s">
        <v>24</v>
      </c>
      <c r="F21" s="261" t="s">
        <v>25</v>
      </c>
      <c r="G21" s="261" t="s">
        <v>26</v>
      </c>
      <c r="H21" s="261" t="s">
        <v>27</v>
      </c>
      <c r="I21" s="261"/>
      <c r="J21" s="263" t="s">
        <v>28</v>
      </c>
      <c r="K21" s="264"/>
      <c r="L21" s="268" t="s">
        <v>29</v>
      </c>
    </row>
    <row r="22" spans="2:15" ht="18.75" x14ac:dyDescent="0.25">
      <c r="B22" s="260"/>
      <c r="C22" s="262"/>
      <c r="D22" s="262"/>
      <c r="E22" s="262"/>
      <c r="F22" s="262"/>
      <c r="G22" s="262"/>
      <c r="H22" s="48" t="s">
        <v>30</v>
      </c>
      <c r="I22" s="48" t="s">
        <v>31</v>
      </c>
      <c r="J22" s="48" t="s">
        <v>32</v>
      </c>
      <c r="K22" s="48" t="s">
        <v>33</v>
      </c>
      <c r="L22" s="269"/>
    </row>
    <row r="23" spans="2:15" s="64" customFormat="1" ht="24.7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ref="K23:K25" si="0">J23*G23</f>
        <v>0</v>
      </c>
      <c r="L23" s="26"/>
    </row>
    <row r="24" spans="2:15" s="64" customFormat="1" ht="23.25" customHeight="1" x14ac:dyDescent="0.25">
      <c r="B24" s="20"/>
      <c r="C24" s="21"/>
      <c r="D24" s="21"/>
      <c r="E24" s="21"/>
      <c r="F24" s="21"/>
      <c r="G24" s="22"/>
      <c r="H24" s="23"/>
      <c r="I24" s="24">
        <f>H24*G24</f>
        <v>0</v>
      </c>
      <c r="J24" s="25"/>
      <c r="K24" s="24">
        <f t="shared" si="0"/>
        <v>0</v>
      </c>
      <c r="L24" s="26"/>
    </row>
    <row r="25" spans="2:15" s="64" customFormat="1" ht="25.5" customHeight="1" thickBot="1" x14ac:dyDescent="0.3">
      <c r="B25" s="27"/>
      <c r="C25" s="28"/>
      <c r="D25" s="28"/>
      <c r="E25" s="28"/>
      <c r="F25" s="28"/>
      <c r="G25" s="29"/>
      <c r="H25" s="30"/>
      <c r="I25" s="32">
        <f t="shared" ref="I25" si="1">H25*G25</f>
        <v>0</v>
      </c>
      <c r="J25" s="49"/>
      <c r="K25" s="32">
        <f t="shared" si="0"/>
        <v>0</v>
      </c>
      <c r="L25" s="31"/>
    </row>
    <row r="26" spans="2:15" ht="21" x14ac:dyDescent="0.25">
      <c r="B26" s="312" t="s">
        <v>34</v>
      </c>
      <c r="C26" s="271"/>
      <c r="D26" s="271"/>
      <c r="E26" s="271"/>
      <c r="F26" s="271"/>
      <c r="G26" s="271"/>
      <c r="H26" s="272"/>
      <c r="I26" s="36">
        <f>SUM(I23:I25)</f>
        <v>0</v>
      </c>
      <c r="J26" s="37">
        <f>SUM(J23:J25)</f>
        <v>0</v>
      </c>
      <c r="K26" s="36">
        <f>SUM(K23:K25)</f>
        <v>0</v>
      </c>
      <c r="L26" s="38"/>
    </row>
    <row r="27" spans="2:15" ht="21" x14ac:dyDescent="0.25">
      <c r="B27" s="273" t="s">
        <v>36</v>
      </c>
      <c r="C27" s="274"/>
      <c r="D27" s="274"/>
      <c r="E27" s="274"/>
      <c r="F27" s="274"/>
      <c r="G27" s="274"/>
      <c r="H27" s="275"/>
      <c r="I27" s="39" t="s">
        <v>37</v>
      </c>
      <c r="J27" s="40"/>
      <c r="K27" s="41">
        <f>K26*J27</f>
        <v>0</v>
      </c>
      <c r="L27" s="26"/>
    </row>
    <row r="28" spans="2:15" ht="21" x14ac:dyDescent="0.25">
      <c r="B28" s="276" t="s">
        <v>38</v>
      </c>
      <c r="C28" s="277"/>
      <c r="D28" s="277"/>
      <c r="E28" s="277"/>
      <c r="F28" s="277"/>
      <c r="G28" s="277"/>
      <c r="H28" s="278"/>
      <c r="I28" s="42" t="s">
        <v>39</v>
      </c>
      <c r="J28" s="40"/>
      <c r="K28" s="41">
        <f>(K26+K27)*J28</f>
        <v>0</v>
      </c>
      <c r="L28" s="26"/>
    </row>
    <row r="29" spans="2:15" ht="21.75" thickBot="1" x14ac:dyDescent="0.3">
      <c r="B29" s="279" t="s">
        <v>40</v>
      </c>
      <c r="C29" s="280"/>
      <c r="D29" s="280"/>
      <c r="E29" s="280"/>
      <c r="F29" s="280"/>
      <c r="G29" s="280"/>
      <c r="H29" s="281"/>
      <c r="I29" s="43" t="s">
        <v>41</v>
      </c>
      <c r="J29" s="44"/>
      <c r="K29" s="45">
        <f>(K26+K27+K28)*J29</f>
        <v>0</v>
      </c>
      <c r="L29" s="31"/>
    </row>
    <row r="30" spans="2:15" ht="21.75" thickBot="1" x14ac:dyDescent="0.3">
      <c r="B30" s="265" t="s">
        <v>43</v>
      </c>
      <c r="C30" s="266"/>
      <c r="D30" s="266"/>
      <c r="E30" s="266"/>
      <c r="F30" s="266"/>
      <c r="G30" s="266"/>
      <c r="H30" s="266"/>
      <c r="I30" s="266"/>
      <c r="J30" s="267"/>
      <c r="K30" s="50">
        <f>SUM(K26:K29)</f>
        <v>0</v>
      </c>
      <c r="L30" s="51"/>
    </row>
    <row r="31" spans="2:15" ht="24.75" thickTop="1" x14ac:dyDescent="0.25">
      <c r="B31" s="257" t="s">
        <v>44</v>
      </c>
      <c r="C31" s="258"/>
      <c r="D31" s="258"/>
      <c r="E31" s="258"/>
      <c r="F31" s="258"/>
      <c r="G31" s="258"/>
      <c r="H31" s="258"/>
      <c r="I31" s="258"/>
      <c r="J31" s="258"/>
      <c r="K31" s="52">
        <f>K19+K30</f>
        <v>1</v>
      </c>
      <c r="L31" s="53"/>
    </row>
    <row r="32" spans="2:15" ht="24.75" thickBot="1" x14ac:dyDescent="0.3">
      <c r="B32" s="249" t="s">
        <v>45</v>
      </c>
      <c r="C32" s="250"/>
      <c r="D32" s="250"/>
      <c r="E32" s="250"/>
      <c r="F32" s="250"/>
      <c r="G32" s="250"/>
      <c r="H32" s="250"/>
      <c r="I32" s="250"/>
      <c r="J32" s="251"/>
      <c r="K32" s="54">
        <f>K31/K5</f>
        <v>0.25</v>
      </c>
      <c r="L32" s="55"/>
    </row>
    <row r="33" spans="2:13" ht="6" customHeight="1" thickTop="1" x14ac:dyDescent="0.25">
      <c r="B33" s="60"/>
      <c r="C33" s="61"/>
      <c r="D33" s="61"/>
      <c r="E33" s="61"/>
      <c r="F33" s="61"/>
      <c r="G33" s="61"/>
      <c r="H33" s="61"/>
      <c r="I33" s="61"/>
      <c r="J33" s="61"/>
      <c r="K33" s="61"/>
      <c r="L33" s="99"/>
    </row>
    <row r="34" spans="2:13" ht="52.5" customHeight="1" x14ac:dyDescent="0.25">
      <c r="B34" s="60" t="s">
        <v>46</v>
      </c>
      <c r="C34" s="61" t="s">
        <v>47</v>
      </c>
      <c r="D34" s="61" t="s">
        <v>48</v>
      </c>
      <c r="E34" s="61"/>
      <c r="F34" s="61" t="s">
        <v>49</v>
      </c>
      <c r="G34" s="61"/>
      <c r="H34" s="252" t="s">
        <v>50</v>
      </c>
      <c r="I34" s="252"/>
      <c r="J34" s="252"/>
      <c r="K34" s="61"/>
      <c r="L34" s="99" t="s">
        <v>51</v>
      </c>
    </row>
    <row r="35" spans="2:13" ht="142.5" customHeight="1" thickBot="1" x14ac:dyDescent="0.3">
      <c r="B35" s="253" t="s">
        <v>146</v>
      </c>
      <c r="C35" s="254"/>
      <c r="D35" s="209"/>
      <c r="E35" s="209"/>
      <c r="F35" s="210"/>
      <c r="G35" s="210"/>
      <c r="H35" s="255"/>
      <c r="I35" s="255"/>
      <c r="J35" s="254"/>
      <c r="K35" s="256"/>
      <c r="L35" s="212" t="s">
        <v>52</v>
      </c>
      <c r="M35" s="61"/>
    </row>
    <row r="36" spans="2:13" ht="15.75" thickTop="1" x14ac:dyDescent="0.25"/>
  </sheetData>
  <sheetProtection algorithmName="SHA-512" hashValue="HXRct7D+nsgNp87ApqTKyEuSKNHhtu2ae7rx7nLKjJk+LChH5Q9cOVVyH5uvH+Vmmgi2fVgpVxyOUu5XBITQOg==" saltValue="35an8RJfp/LaBmZR17lKqw==" spinCount="100000" sheet="1" insertRows="0" deleteRows="0"/>
  <mergeCells count="43">
    <mergeCell ref="J21:K21"/>
    <mergeCell ref="L21:L22"/>
    <mergeCell ref="B26:H26"/>
    <mergeCell ref="B35:C35"/>
    <mergeCell ref="H35:I35"/>
    <mergeCell ref="J35:K35"/>
    <mergeCell ref="B28:H28"/>
    <mergeCell ref="B29:H29"/>
    <mergeCell ref="B30:J30"/>
    <mergeCell ref="B31:J31"/>
    <mergeCell ref="B32:J32"/>
    <mergeCell ref="H34:J34"/>
    <mergeCell ref="B27:H27"/>
    <mergeCell ref="F21:F22"/>
    <mergeCell ref="G21:G22"/>
    <mergeCell ref="H21:I21"/>
    <mergeCell ref="B20:E20"/>
    <mergeCell ref="B21:B22"/>
    <mergeCell ref="C21:C22"/>
    <mergeCell ref="D21:D22"/>
    <mergeCell ref="E21:E22"/>
    <mergeCell ref="B19:J19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6:H16"/>
    <mergeCell ref="B17:H17"/>
    <mergeCell ref="B18:H18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5" workbookViewId="0">
      <selection activeCell="B35" sqref="B35"/>
    </sheetView>
  </sheetViews>
  <sheetFormatPr defaultRowHeight="15" x14ac:dyDescent="0.25"/>
  <cols>
    <col min="1" max="1" width="2.42578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6w/F7vzcRbuxYzf0UB8GR7Q7pdbLc5yeisK2FM35N/tXGdXbVORR2sfWp/B5eHI5Y9FSX5AVb0Oobef/hm+mUg==" saltValue="c6aStxtEBK5qMuhPKXda3g==" spinCount="100000" sheet="1" insertRows="0" deleteRows="0"/>
  <mergeCells count="43"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  <mergeCell ref="B19:E19"/>
    <mergeCell ref="B20:B21"/>
    <mergeCell ref="C20:C21"/>
    <mergeCell ref="D20:D21"/>
    <mergeCell ref="E20:E21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:L1"/>
    <mergeCell ref="B2:L2"/>
    <mergeCell ref="B3:L3"/>
    <mergeCell ref="I4:J4"/>
    <mergeCell ref="H5:J5"/>
    <mergeCell ref="K5:L5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rightToLeft="1" topLeftCell="A16" workbookViewId="0">
      <selection activeCell="B21" sqref="B21"/>
    </sheetView>
  </sheetViews>
  <sheetFormatPr defaultRowHeight="15" x14ac:dyDescent="0.25"/>
  <cols>
    <col min="1" max="1" width="3.42578125" customWidth="1"/>
    <col min="2" max="2" width="14.28515625" customWidth="1"/>
    <col min="3" max="3" width="40.7109375" customWidth="1"/>
    <col min="4" max="4" width="20.7109375" customWidth="1"/>
    <col min="5" max="5" width="15.7109375" customWidth="1"/>
    <col min="6" max="6" width="12.7109375" customWidth="1"/>
    <col min="7" max="7" width="12.28515625" customWidth="1"/>
    <col min="8" max="10" width="13.7109375" customWidth="1"/>
    <col min="11" max="11" width="15.5703125" customWidth="1"/>
    <col min="12" max="12" width="21.140625" customWidth="1"/>
  </cols>
  <sheetData>
    <row r="1" spans="1:15" ht="24.75" thickTop="1" x14ac:dyDescent="0.25">
      <c r="B1" s="324" t="s">
        <v>0</v>
      </c>
      <c r="C1" s="325"/>
      <c r="D1" s="325"/>
      <c r="E1" s="325"/>
      <c r="F1" s="325"/>
      <c r="G1" s="325"/>
      <c r="H1" s="325"/>
      <c r="I1" s="325"/>
      <c r="J1" s="325"/>
      <c r="K1" s="325"/>
      <c r="L1" s="326"/>
    </row>
    <row r="2" spans="1:15" ht="24" x14ac:dyDescent="0.25">
      <c r="B2" s="327" t="s">
        <v>1</v>
      </c>
      <c r="C2" s="328"/>
      <c r="D2" s="328"/>
      <c r="E2" s="328"/>
      <c r="F2" s="328"/>
      <c r="G2" s="328"/>
      <c r="H2" s="328"/>
      <c r="I2" s="328"/>
      <c r="J2" s="328"/>
      <c r="K2" s="328"/>
      <c r="L2" s="329"/>
    </row>
    <row r="3" spans="1:15" ht="34.5" thickBot="1" x14ac:dyDescent="0.3">
      <c r="B3" s="330" t="s">
        <v>53</v>
      </c>
      <c r="C3" s="331"/>
      <c r="D3" s="331"/>
      <c r="E3" s="331"/>
      <c r="F3" s="331"/>
      <c r="G3" s="331"/>
      <c r="H3" s="331"/>
      <c r="I3" s="331"/>
      <c r="J3" s="331"/>
      <c r="K3" s="331"/>
      <c r="L3" s="332"/>
    </row>
    <row r="4" spans="1:15" ht="39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1:15" ht="32.25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1:15" ht="42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1:15" ht="38.25" thickBot="1" x14ac:dyDescent="0.3">
      <c r="B7" s="13" t="s">
        <v>132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1:15" ht="24" x14ac:dyDescent="0.25">
      <c r="B8" s="319" t="s">
        <v>54</v>
      </c>
      <c r="C8" s="320"/>
      <c r="D8" s="320"/>
      <c r="E8" s="320"/>
      <c r="F8" s="320"/>
      <c r="G8" s="320"/>
      <c r="H8" s="320"/>
      <c r="I8" s="320"/>
      <c r="J8" s="320"/>
      <c r="K8" s="320"/>
      <c r="L8" s="323"/>
    </row>
    <row r="9" spans="1:15" ht="18.75" x14ac:dyDescent="0.25">
      <c r="B9" s="259" t="s">
        <v>21</v>
      </c>
      <c r="C9" s="261" t="s">
        <v>22</v>
      </c>
      <c r="D9" s="261" t="s">
        <v>23</v>
      </c>
      <c r="E9" s="261" t="s">
        <v>24</v>
      </c>
      <c r="F9" s="261" t="s">
        <v>25</v>
      </c>
      <c r="G9" s="261" t="s">
        <v>26</v>
      </c>
      <c r="H9" s="261" t="s">
        <v>27</v>
      </c>
      <c r="I9" s="261"/>
      <c r="J9" s="263" t="s">
        <v>28</v>
      </c>
      <c r="K9" s="264"/>
      <c r="L9" s="268" t="s">
        <v>29</v>
      </c>
    </row>
    <row r="10" spans="1:15" ht="18.75" x14ac:dyDescent="0.25">
      <c r="B10" s="260"/>
      <c r="C10" s="262"/>
      <c r="D10" s="262"/>
      <c r="E10" s="262"/>
      <c r="F10" s="262"/>
      <c r="G10" s="262"/>
      <c r="H10" s="48" t="s">
        <v>30</v>
      </c>
      <c r="I10" s="48" t="s">
        <v>31</v>
      </c>
      <c r="J10" s="48" t="s">
        <v>32</v>
      </c>
      <c r="K10" s="48" t="s">
        <v>33</v>
      </c>
      <c r="L10" s="269"/>
    </row>
    <row r="11" spans="1:15" s="64" customFormat="1" ht="18.75" x14ac:dyDescent="0.25">
      <c r="A11" s="241"/>
      <c r="B11" s="6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3">
        <v>1</v>
      </c>
      <c r="K11" s="24">
        <f>J11*G11</f>
        <v>1</v>
      </c>
      <c r="L11" s="26"/>
    </row>
    <row r="12" spans="1:15" s="64" customFormat="1" ht="18.75" x14ac:dyDescent="0.25">
      <c r="B12" s="20"/>
      <c r="C12" s="21"/>
      <c r="D12" s="21"/>
      <c r="E12" s="21"/>
      <c r="F12" s="21"/>
      <c r="G12" s="22"/>
      <c r="H12" s="23"/>
      <c r="I12" s="24">
        <f>H12*G12</f>
        <v>0</v>
      </c>
      <c r="J12" s="23">
        <v>1</v>
      </c>
      <c r="K12" s="24">
        <f>J12*G12</f>
        <v>0</v>
      </c>
      <c r="L12" s="26"/>
    </row>
    <row r="13" spans="1:15" s="64" customFormat="1" ht="19.5" thickBot="1" x14ac:dyDescent="0.3">
      <c r="B13" s="65"/>
      <c r="C13" s="66"/>
      <c r="D13" s="66"/>
      <c r="E13" s="66"/>
      <c r="F13" s="66"/>
      <c r="G13" s="67"/>
      <c r="H13" s="68"/>
      <c r="I13" s="69">
        <f>H13*G13</f>
        <v>0</v>
      </c>
      <c r="J13" s="23">
        <v>1</v>
      </c>
      <c r="K13" s="69">
        <f t="shared" ref="K13" si="0">J13*G13</f>
        <v>0</v>
      </c>
      <c r="L13" s="70"/>
    </row>
    <row r="14" spans="1:15" ht="21" x14ac:dyDescent="0.25">
      <c r="B14" s="33" t="s">
        <v>34</v>
      </c>
      <c r="C14" s="34"/>
      <c r="D14" s="34"/>
      <c r="E14" s="34"/>
      <c r="F14" s="34"/>
      <c r="G14" s="34"/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1:15" ht="24" customHeight="1" thickBot="1" x14ac:dyDescent="0.3">
      <c r="B15" s="317" t="s">
        <v>36</v>
      </c>
      <c r="C15" s="318"/>
      <c r="D15" s="318"/>
      <c r="E15" s="318"/>
      <c r="F15" s="318"/>
      <c r="G15" s="318"/>
      <c r="H15" s="318"/>
      <c r="I15" s="71" t="s">
        <v>37</v>
      </c>
      <c r="J15" s="40"/>
      <c r="K15" s="72">
        <f>J15*K14</f>
        <v>0</v>
      </c>
      <c r="L15" s="73"/>
    </row>
    <row r="16" spans="1:15" ht="30.75" customHeight="1" x14ac:dyDescent="0.25">
      <c r="B16" s="319" t="s">
        <v>42</v>
      </c>
      <c r="C16" s="320"/>
      <c r="D16" s="320"/>
      <c r="E16" s="320"/>
      <c r="F16" s="320"/>
      <c r="G16" s="320"/>
      <c r="H16" s="320"/>
      <c r="I16" s="320"/>
      <c r="J16" s="320"/>
      <c r="K16" s="74">
        <f>SUM(K14:K15)</f>
        <v>1</v>
      </c>
      <c r="L16" s="75"/>
      <c r="O16" s="76"/>
    </row>
    <row r="17" spans="1:12" ht="34.5" customHeight="1" thickBot="1" x14ac:dyDescent="0.3">
      <c r="B17" s="321" t="s">
        <v>55</v>
      </c>
      <c r="C17" s="322"/>
      <c r="D17" s="322"/>
      <c r="E17" s="322"/>
      <c r="F17" s="322"/>
      <c r="G17" s="322"/>
      <c r="H17" s="322"/>
      <c r="I17" s="322"/>
      <c r="J17" s="322"/>
      <c r="K17" s="77">
        <f>K16/K5</f>
        <v>0.25</v>
      </c>
      <c r="L17" s="78" t="str">
        <f>IF((L6+K17)&gt;10%,"غیر مجاز","مجاز")</f>
        <v>غیر مجاز</v>
      </c>
    </row>
    <row r="18" spans="1:12" ht="106.5" customHeight="1" x14ac:dyDescent="0.25">
      <c r="B18" s="60" t="s">
        <v>46</v>
      </c>
      <c r="C18" s="61" t="s">
        <v>47</v>
      </c>
      <c r="D18" s="61" t="s">
        <v>48</v>
      </c>
      <c r="E18" s="61"/>
      <c r="F18" s="61" t="s">
        <v>49</v>
      </c>
      <c r="G18" s="61"/>
      <c r="H18" s="252" t="s">
        <v>50</v>
      </c>
      <c r="I18" s="252"/>
      <c r="J18" s="252"/>
      <c r="K18" s="61"/>
      <c r="L18" s="62" t="s">
        <v>51</v>
      </c>
    </row>
    <row r="19" spans="1:12" ht="59.25" customHeight="1" x14ac:dyDescent="0.25">
      <c r="A19" s="242"/>
      <c r="B19" s="61"/>
      <c r="C19" s="61"/>
      <c r="D19" s="61"/>
      <c r="E19" s="61"/>
      <c r="F19" s="79"/>
      <c r="G19" s="79"/>
      <c r="H19" s="314"/>
      <c r="I19" s="314"/>
      <c r="J19" s="61"/>
      <c r="K19" s="61"/>
      <c r="L19" s="99"/>
    </row>
    <row r="20" spans="1:12" ht="134.25" customHeight="1" thickBot="1" x14ac:dyDescent="0.3">
      <c r="B20" s="253" t="s">
        <v>146</v>
      </c>
      <c r="C20" s="254"/>
      <c r="D20" s="211"/>
      <c r="E20" s="211"/>
      <c r="F20" s="211"/>
      <c r="G20" s="211"/>
      <c r="H20" s="211"/>
      <c r="I20" s="211"/>
      <c r="J20" s="211"/>
      <c r="K20" s="315" t="s">
        <v>52</v>
      </c>
      <c r="L20" s="316"/>
    </row>
    <row r="21" spans="1:12" ht="15.75" thickTop="1" x14ac:dyDescent="0.25"/>
  </sheetData>
  <sheetProtection algorithmName="SHA-512" hashValue="ErLihQAAJC1AScrH3CrOPUO97k2zGMIxvOaEGx4Uvzqa4j2RLo5Iztsokmhh989XZoQg5rw8FhN5Co9AkbVlZg==" saltValue="tx3SB9suOoSUCXjtEG0c5Q==" spinCount="100000" sheet="1" insertRows="0" deleteRows="0"/>
  <mergeCells count="25">
    <mergeCell ref="B1:L1"/>
    <mergeCell ref="B2:L2"/>
    <mergeCell ref="B3:L3"/>
    <mergeCell ref="I4:J4"/>
    <mergeCell ref="H5:J5"/>
    <mergeCell ref="K5:L5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H19:I19"/>
    <mergeCell ref="B20:C20"/>
    <mergeCell ref="K20:L20"/>
    <mergeCell ref="J9:K9"/>
    <mergeCell ref="L9:L10"/>
    <mergeCell ref="B15:H15"/>
    <mergeCell ref="B16:J16"/>
    <mergeCell ref="B17:J17"/>
    <mergeCell ref="H18:J18"/>
  </mergeCells>
  <pageMargins left="0.7" right="0.7" top="0.75" bottom="0.75" header="0.3" footer="0.3"/>
  <pageSetup scale="62" fitToHeight="0" orientation="landscape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N23"/>
  <sheetViews>
    <sheetView rightToLeft="1" topLeftCell="A19" workbookViewId="0">
      <selection activeCell="D22" sqref="D22"/>
    </sheetView>
  </sheetViews>
  <sheetFormatPr defaultRowHeight="15" x14ac:dyDescent="0.25"/>
  <cols>
    <col min="1" max="1" width="3.28515625" customWidth="1"/>
    <col min="2" max="2" width="14.28515625" customWidth="1"/>
    <col min="3" max="3" width="39.42578125" customWidth="1"/>
    <col min="4" max="4" width="19.7109375" customWidth="1"/>
    <col min="5" max="5" width="17" customWidth="1"/>
    <col min="6" max="6" width="20" customWidth="1"/>
    <col min="7" max="7" width="14" customWidth="1"/>
    <col min="8" max="8" width="17.85546875" customWidth="1"/>
    <col min="9" max="9" width="18.85546875" customWidth="1"/>
    <col min="10" max="10" width="30.28515625" customWidth="1"/>
    <col min="11" max="11" width="20.5703125" style="61" customWidth="1"/>
    <col min="12" max="12" width="17.140625" customWidth="1"/>
  </cols>
  <sheetData>
    <row r="1" spans="2:14" ht="24.75" thickTop="1" x14ac:dyDescent="0.25">
      <c r="B1" s="349" t="s">
        <v>0</v>
      </c>
      <c r="C1" s="350"/>
      <c r="D1" s="350"/>
      <c r="E1" s="350"/>
      <c r="F1" s="350"/>
      <c r="G1" s="350"/>
      <c r="H1" s="350"/>
      <c r="I1" s="350"/>
      <c r="J1" s="350"/>
      <c r="K1" s="350"/>
      <c r="L1" s="351"/>
    </row>
    <row r="2" spans="2:14" ht="24" x14ac:dyDescent="0.25">
      <c r="B2" s="327" t="s">
        <v>1</v>
      </c>
      <c r="C2" s="328"/>
      <c r="D2" s="328"/>
      <c r="E2" s="328"/>
      <c r="F2" s="328"/>
      <c r="G2" s="328"/>
      <c r="H2" s="328"/>
      <c r="I2" s="328"/>
      <c r="J2" s="328"/>
      <c r="K2" s="328"/>
      <c r="L2" s="329"/>
    </row>
    <row r="3" spans="2:14" ht="32.25" customHeight="1" thickBot="1" x14ac:dyDescent="0.3">
      <c r="B3" s="352" t="s">
        <v>56</v>
      </c>
      <c r="C3" s="353"/>
      <c r="D3" s="353"/>
      <c r="E3" s="353"/>
      <c r="F3" s="353"/>
      <c r="G3" s="353"/>
      <c r="H3" s="353"/>
      <c r="I3" s="353"/>
      <c r="J3" s="353"/>
      <c r="K3" s="353"/>
      <c r="L3" s="354"/>
    </row>
    <row r="4" spans="2:14" ht="43.5" customHeight="1" x14ac:dyDescent="0.25">
      <c r="B4" s="1" t="s">
        <v>3</v>
      </c>
      <c r="C4" s="2"/>
      <c r="D4" s="3" t="s">
        <v>57</v>
      </c>
      <c r="E4" s="2"/>
      <c r="F4" s="3" t="s">
        <v>58</v>
      </c>
      <c r="G4" s="2"/>
      <c r="H4" s="355" t="s">
        <v>59</v>
      </c>
      <c r="I4" s="356"/>
      <c r="J4" s="2"/>
      <c r="K4" s="80" t="s">
        <v>60</v>
      </c>
      <c r="L4" s="4"/>
    </row>
    <row r="5" spans="2:14" ht="37.5" x14ac:dyDescent="0.25">
      <c r="B5" s="5" t="s">
        <v>61</v>
      </c>
      <c r="C5" s="6"/>
      <c r="D5" s="7" t="s">
        <v>9</v>
      </c>
      <c r="E5" s="6"/>
      <c r="F5" s="7" t="s">
        <v>62</v>
      </c>
      <c r="G5" s="6"/>
      <c r="H5" s="308" t="s">
        <v>63</v>
      </c>
      <c r="I5" s="309"/>
      <c r="J5" s="81">
        <v>4</v>
      </c>
      <c r="K5" s="82" t="s">
        <v>64</v>
      </c>
      <c r="L5" s="9">
        <v>1</v>
      </c>
    </row>
    <row r="6" spans="2:14" ht="37.5" x14ac:dyDescent="0.25">
      <c r="B6" s="10" t="s">
        <v>12</v>
      </c>
      <c r="C6" s="6"/>
      <c r="D6" s="11" t="s">
        <v>65</v>
      </c>
      <c r="E6" s="12"/>
      <c r="F6" s="8" t="s">
        <v>14</v>
      </c>
      <c r="G6" s="6"/>
      <c r="H6" s="359" t="s">
        <v>66</v>
      </c>
      <c r="I6" s="360"/>
      <c r="J6" s="363"/>
      <c r="K6" s="359" t="s">
        <v>67</v>
      </c>
      <c r="L6" s="365"/>
    </row>
    <row r="7" spans="2:14" ht="38.25" thickBot="1" x14ac:dyDescent="0.3">
      <c r="B7" s="13" t="s">
        <v>68</v>
      </c>
      <c r="C7" s="14"/>
      <c r="D7" s="15" t="s">
        <v>18</v>
      </c>
      <c r="E7" s="14"/>
      <c r="F7" s="16" t="s">
        <v>69</v>
      </c>
      <c r="G7" s="17"/>
      <c r="H7" s="361"/>
      <c r="I7" s="362"/>
      <c r="J7" s="364"/>
      <c r="K7" s="361"/>
      <c r="L7" s="366"/>
      <c r="N7" s="83"/>
    </row>
    <row r="8" spans="2:14" ht="37.5" customHeight="1" x14ac:dyDescent="0.25">
      <c r="B8" s="357" t="s">
        <v>144</v>
      </c>
      <c r="C8" s="358"/>
      <c r="D8" s="358"/>
      <c r="E8" s="358"/>
      <c r="F8" s="358"/>
      <c r="G8" s="234" t="s">
        <v>95</v>
      </c>
      <c r="H8" s="230" t="s">
        <v>134</v>
      </c>
      <c r="I8" s="235"/>
      <c r="J8" s="235"/>
      <c r="K8" s="235"/>
      <c r="L8" s="236"/>
    </row>
    <row r="9" spans="2:14" ht="18.75" x14ac:dyDescent="0.25">
      <c r="B9" s="259" t="s">
        <v>21</v>
      </c>
      <c r="C9" s="261" t="s">
        <v>22</v>
      </c>
      <c r="D9" s="344" t="s">
        <v>23</v>
      </c>
      <c r="E9" s="261" t="s">
        <v>24</v>
      </c>
      <c r="F9" s="261" t="s">
        <v>25</v>
      </c>
      <c r="G9" s="261" t="s">
        <v>26</v>
      </c>
      <c r="H9" s="261" t="s">
        <v>27</v>
      </c>
      <c r="I9" s="261"/>
      <c r="J9" s="263" t="s">
        <v>28</v>
      </c>
      <c r="K9" s="264"/>
      <c r="L9" s="268" t="s">
        <v>29</v>
      </c>
    </row>
    <row r="10" spans="2:14" ht="19.5" thickBot="1" x14ac:dyDescent="0.3">
      <c r="B10" s="342"/>
      <c r="C10" s="343"/>
      <c r="D10" s="345"/>
      <c r="E10" s="343"/>
      <c r="F10" s="343"/>
      <c r="G10" s="343"/>
      <c r="H10" s="56" t="s">
        <v>30</v>
      </c>
      <c r="I10" s="56" t="s">
        <v>31</v>
      </c>
      <c r="J10" s="56" t="s">
        <v>32</v>
      </c>
      <c r="K10" s="56" t="s">
        <v>33</v>
      </c>
      <c r="L10" s="336"/>
    </row>
    <row r="11" spans="2:14" s="64" customFormat="1" ht="18.75" x14ac:dyDescent="0.25">
      <c r="B11" s="84"/>
      <c r="C11" s="85"/>
      <c r="D11" s="85"/>
      <c r="E11" s="85"/>
      <c r="F11" s="85"/>
      <c r="G11" s="86">
        <v>0.1</v>
      </c>
      <c r="H11" s="87"/>
      <c r="I11" s="86">
        <f>H11*G11</f>
        <v>0</v>
      </c>
      <c r="J11" s="87">
        <v>1</v>
      </c>
      <c r="K11" s="24">
        <f>J11*G11</f>
        <v>0.1</v>
      </c>
      <c r="L11" s="38"/>
    </row>
    <row r="12" spans="2:14" s="64" customFormat="1" ht="19.5" thickBot="1" x14ac:dyDescent="0.3">
      <c r="B12" s="88"/>
      <c r="C12" s="89"/>
      <c r="D12" s="89"/>
      <c r="E12" s="28"/>
      <c r="F12" s="89"/>
      <c r="G12" s="90"/>
      <c r="H12" s="91"/>
      <c r="I12" s="92">
        <f t="shared" ref="I12" si="0">H12*G12</f>
        <v>0</v>
      </c>
      <c r="J12" s="91"/>
      <c r="K12" s="92">
        <f t="shared" ref="K12" si="1">J12*G12</f>
        <v>0</v>
      </c>
      <c r="L12" s="73"/>
    </row>
    <row r="13" spans="2:14" ht="21" x14ac:dyDescent="0.25">
      <c r="B13" s="312" t="s">
        <v>34</v>
      </c>
      <c r="C13" s="271"/>
      <c r="D13" s="271"/>
      <c r="E13" s="271"/>
      <c r="F13" s="271"/>
      <c r="G13" s="271"/>
      <c r="H13" s="272"/>
      <c r="I13" s="36">
        <f>SUM(I11:I12)</f>
        <v>0</v>
      </c>
      <c r="J13" s="37">
        <f>SUM(J11:J12)</f>
        <v>1</v>
      </c>
      <c r="K13" s="93">
        <f>SUM(K11:K12)</f>
        <v>0.1</v>
      </c>
      <c r="L13" s="38"/>
    </row>
    <row r="14" spans="2:14" ht="21" x14ac:dyDescent="0.25">
      <c r="B14" s="273" t="s">
        <v>36</v>
      </c>
      <c r="C14" s="274"/>
      <c r="D14" s="274"/>
      <c r="E14" s="274"/>
      <c r="F14" s="274"/>
      <c r="G14" s="274"/>
      <c r="H14" s="275"/>
      <c r="I14" s="39" t="s">
        <v>37</v>
      </c>
      <c r="J14" s="40"/>
      <c r="K14" s="41">
        <f>K13*J14</f>
        <v>0</v>
      </c>
      <c r="L14" s="26"/>
    </row>
    <row r="15" spans="2:14" ht="21" x14ac:dyDescent="0.25">
      <c r="B15" s="276" t="s">
        <v>38</v>
      </c>
      <c r="C15" s="277"/>
      <c r="D15" s="277"/>
      <c r="E15" s="277"/>
      <c r="F15" s="277"/>
      <c r="G15" s="277"/>
      <c r="H15" s="278"/>
      <c r="I15" s="42" t="s">
        <v>39</v>
      </c>
      <c r="J15" s="40"/>
      <c r="K15" s="41">
        <f>(K13+K14)*J15</f>
        <v>0</v>
      </c>
      <c r="L15" s="26"/>
    </row>
    <row r="16" spans="2:14" ht="21.75" thickBot="1" x14ac:dyDescent="0.3">
      <c r="B16" s="337" t="s">
        <v>40</v>
      </c>
      <c r="C16" s="338"/>
      <c r="D16" s="338"/>
      <c r="E16" s="338"/>
      <c r="F16" s="338"/>
      <c r="G16" s="338"/>
      <c r="H16" s="339"/>
      <c r="I16" s="43" t="s">
        <v>41</v>
      </c>
      <c r="J16" s="44"/>
      <c r="K16" s="45">
        <f>(K13+K14+K15)*J16</f>
        <v>0</v>
      </c>
      <c r="L16" s="73"/>
    </row>
    <row r="17" spans="2:12" s="95" customFormat="1" ht="36" customHeight="1" x14ac:dyDescent="0.25">
      <c r="B17" s="346" t="s">
        <v>70</v>
      </c>
      <c r="C17" s="347"/>
      <c r="D17" s="347"/>
      <c r="E17" s="347"/>
      <c r="F17" s="347"/>
      <c r="G17" s="347"/>
      <c r="H17" s="347"/>
      <c r="I17" s="347"/>
      <c r="J17" s="348"/>
      <c r="K17" s="74">
        <f>SUM(K13:K16)</f>
        <v>0.1</v>
      </c>
      <c r="L17" s="94"/>
    </row>
    <row r="18" spans="2:12" ht="40.5" customHeight="1" x14ac:dyDescent="0.25">
      <c r="B18" s="340" t="s">
        <v>71</v>
      </c>
      <c r="C18" s="341"/>
      <c r="D18" s="341"/>
      <c r="E18" s="341"/>
      <c r="F18" s="341"/>
      <c r="G18" s="341"/>
      <c r="H18" s="341"/>
      <c r="I18" s="341"/>
      <c r="J18" s="341"/>
      <c r="K18" s="96">
        <f>K17/L5</f>
        <v>0.1</v>
      </c>
      <c r="L18" s="97" t="str">
        <f>IF(OR((K18+L6)&gt;25%,(K18+L6)&lt;-25%),"غیرمجاز","مجاز")</f>
        <v>مجاز</v>
      </c>
    </row>
    <row r="19" spans="2:12" ht="35.25" customHeight="1" thickBot="1" x14ac:dyDescent="0.65">
      <c r="B19" s="333" t="s">
        <v>72</v>
      </c>
      <c r="C19" s="334"/>
      <c r="D19" s="334"/>
      <c r="E19" s="334"/>
      <c r="F19" s="334"/>
      <c r="G19" s="334"/>
      <c r="H19" s="334"/>
      <c r="I19" s="334"/>
      <c r="J19" s="335"/>
      <c r="K19" s="77">
        <f>K17/J5</f>
        <v>2.5000000000000001E-2</v>
      </c>
      <c r="L19" s="98"/>
    </row>
    <row r="20" spans="2:12" s="95" customFormat="1" ht="126.75" customHeight="1" x14ac:dyDescent="0.25">
      <c r="B20" s="60" t="s">
        <v>46</v>
      </c>
      <c r="C20" s="61" t="s">
        <v>47</v>
      </c>
      <c r="D20" s="61" t="s">
        <v>48</v>
      </c>
      <c r="E20" s="61"/>
      <c r="F20" s="61" t="s">
        <v>49</v>
      </c>
      <c r="G20" s="61"/>
      <c r="H20" s="252" t="s">
        <v>50</v>
      </c>
      <c r="I20" s="252"/>
      <c r="J20" s="252"/>
      <c r="K20" s="61"/>
      <c r="L20" s="62" t="s">
        <v>51</v>
      </c>
    </row>
    <row r="21" spans="2:12" ht="30" customHeight="1" x14ac:dyDescent="0.25">
      <c r="B21" s="60"/>
      <c r="C21" s="61"/>
      <c r="D21" s="61"/>
      <c r="E21" s="61"/>
      <c r="F21" s="79"/>
      <c r="G21" s="79"/>
      <c r="H21" s="314"/>
      <c r="I21" s="314"/>
      <c r="J21" s="61"/>
      <c r="L21" s="99"/>
    </row>
    <row r="22" spans="2:12" ht="125.25" customHeight="1" thickBot="1" x14ac:dyDescent="0.3">
      <c r="B22" s="253" t="s">
        <v>146</v>
      </c>
      <c r="C22" s="254"/>
      <c r="D22" s="211"/>
      <c r="E22" s="211"/>
      <c r="F22" s="211"/>
      <c r="G22" s="211"/>
      <c r="H22" s="211"/>
      <c r="I22" s="211"/>
      <c r="J22" s="211"/>
      <c r="K22" s="315" t="s">
        <v>52</v>
      </c>
      <c r="L22" s="316"/>
    </row>
    <row r="23" spans="2:12" ht="15.75" thickTop="1" x14ac:dyDescent="0.25"/>
  </sheetData>
  <sheetProtection algorithmName="SHA-512" hashValue="rrWYOwMvIYm3uF6z1TEWthFpTRNjuqpqhnVqXre8XprsUJmCS9sM1Z03gOqIZxsphWEllYsJ1tDlgv+q2YORXA==" saltValue="dgIwTzbQlV1Ntn1at+95xg==" spinCount="100000" sheet="1" insertRows="0" deleteRows="0"/>
  <mergeCells count="30">
    <mergeCell ref="B8:F8"/>
    <mergeCell ref="H6:I7"/>
    <mergeCell ref="J6:J7"/>
    <mergeCell ref="K6:K7"/>
    <mergeCell ref="L6:L7"/>
    <mergeCell ref="B1:L1"/>
    <mergeCell ref="B2:L2"/>
    <mergeCell ref="B3:L3"/>
    <mergeCell ref="H4:I4"/>
    <mergeCell ref="H5:I5"/>
    <mergeCell ref="B18:J18"/>
    <mergeCell ref="B9:B10"/>
    <mergeCell ref="C9:C10"/>
    <mergeCell ref="D9:D10"/>
    <mergeCell ref="E9:E10"/>
    <mergeCell ref="F9:F10"/>
    <mergeCell ref="G9:G10"/>
    <mergeCell ref="H9:I9"/>
    <mergeCell ref="J9:K9"/>
    <mergeCell ref="B17:J17"/>
    <mergeCell ref="L9:L10"/>
    <mergeCell ref="B13:H13"/>
    <mergeCell ref="B14:H14"/>
    <mergeCell ref="B15:H15"/>
    <mergeCell ref="B16:H16"/>
    <mergeCell ref="B19:J19"/>
    <mergeCell ref="H20:J20"/>
    <mergeCell ref="H21:I21"/>
    <mergeCell ref="B22:C22"/>
    <mergeCell ref="K22:L22"/>
  </mergeCells>
  <pageMargins left="0.7" right="0.7" top="0.75" bottom="0.75" header="0.3" footer="0.3"/>
  <pageSetup scale="53" fitToHeight="0" orientation="landscape" verticalDpi="0" r:id="rId1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N23"/>
  <sheetViews>
    <sheetView rightToLeft="1" topLeftCell="A7" workbookViewId="0">
      <selection activeCell="B23" sqref="B23"/>
    </sheetView>
  </sheetViews>
  <sheetFormatPr defaultRowHeight="15" x14ac:dyDescent="0.25"/>
  <cols>
    <col min="1" max="1" width="3" customWidth="1"/>
    <col min="2" max="2" width="14.28515625" customWidth="1"/>
    <col min="3" max="3" width="39.42578125" customWidth="1"/>
    <col min="4" max="4" width="19.7109375" customWidth="1"/>
    <col min="5" max="5" width="17" customWidth="1"/>
    <col min="6" max="6" width="20" customWidth="1"/>
    <col min="7" max="7" width="14" customWidth="1"/>
    <col min="8" max="8" width="17.85546875" customWidth="1"/>
    <col min="9" max="9" width="18.85546875" customWidth="1"/>
    <col min="10" max="10" width="30.28515625" customWidth="1"/>
    <col min="11" max="11" width="20.5703125" style="61" customWidth="1"/>
    <col min="12" max="12" width="17.140625" customWidth="1"/>
  </cols>
  <sheetData>
    <row r="1" spans="2:14" ht="24.75" thickTop="1" x14ac:dyDescent="0.25">
      <c r="B1" s="349" t="s">
        <v>0</v>
      </c>
      <c r="C1" s="350"/>
      <c r="D1" s="350"/>
      <c r="E1" s="350"/>
      <c r="F1" s="350"/>
      <c r="G1" s="350"/>
      <c r="H1" s="350"/>
      <c r="I1" s="350"/>
      <c r="J1" s="350"/>
      <c r="K1" s="350"/>
      <c r="L1" s="351"/>
    </row>
    <row r="2" spans="2:14" ht="24" x14ac:dyDescent="0.25">
      <c r="B2" s="327" t="s">
        <v>1</v>
      </c>
      <c r="C2" s="328"/>
      <c r="D2" s="328"/>
      <c r="E2" s="328"/>
      <c r="F2" s="328"/>
      <c r="G2" s="328"/>
      <c r="H2" s="328"/>
      <c r="I2" s="328"/>
      <c r="J2" s="328"/>
      <c r="K2" s="328"/>
      <c r="L2" s="329"/>
    </row>
    <row r="3" spans="2:14" ht="32.25" customHeight="1" thickBot="1" x14ac:dyDescent="0.3">
      <c r="B3" s="352" t="s">
        <v>56</v>
      </c>
      <c r="C3" s="353"/>
      <c r="D3" s="353"/>
      <c r="E3" s="353"/>
      <c r="F3" s="353"/>
      <c r="G3" s="353"/>
      <c r="H3" s="353"/>
      <c r="I3" s="353"/>
      <c r="J3" s="353"/>
      <c r="K3" s="353"/>
      <c r="L3" s="354"/>
    </row>
    <row r="4" spans="2:14" ht="43.5" customHeight="1" x14ac:dyDescent="0.25">
      <c r="B4" s="1" t="s">
        <v>3</v>
      </c>
      <c r="C4" s="2"/>
      <c r="D4" s="3" t="s">
        <v>57</v>
      </c>
      <c r="E4" s="2"/>
      <c r="F4" s="3" t="s">
        <v>58</v>
      </c>
      <c r="G4" s="2"/>
      <c r="H4" s="355" t="s">
        <v>59</v>
      </c>
      <c r="I4" s="356"/>
      <c r="J4" s="2"/>
      <c r="K4" s="80" t="s">
        <v>60</v>
      </c>
      <c r="L4" s="4"/>
    </row>
    <row r="5" spans="2:14" ht="37.5" x14ac:dyDescent="0.25">
      <c r="B5" s="5" t="s">
        <v>61</v>
      </c>
      <c r="C5" s="6"/>
      <c r="D5" s="7" t="s">
        <v>9</v>
      </c>
      <c r="E5" s="6"/>
      <c r="F5" s="7" t="s">
        <v>62</v>
      </c>
      <c r="G5" s="6"/>
      <c r="H5" s="308" t="s">
        <v>63</v>
      </c>
      <c r="I5" s="309"/>
      <c r="J5" s="81">
        <v>4</v>
      </c>
      <c r="K5" s="82" t="s">
        <v>64</v>
      </c>
      <c r="L5" s="9">
        <v>1</v>
      </c>
    </row>
    <row r="6" spans="2:14" ht="37.5" x14ac:dyDescent="0.25">
      <c r="B6" s="10" t="s">
        <v>12</v>
      </c>
      <c r="C6" s="6"/>
      <c r="D6" s="11" t="s">
        <v>65</v>
      </c>
      <c r="E6" s="12"/>
      <c r="F6" s="8" t="s">
        <v>14</v>
      </c>
      <c r="G6" s="6"/>
      <c r="H6" s="359" t="s">
        <v>66</v>
      </c>
      <c r="I6" s="360"/>
      <c r="J6" s="363"/>
      <c r="K6" s="359" t="s">
        <v>67</v>
      </c>
      <c r="L6" s="365"/>
    </row>
    <row r="7" spans="2:14" ht="38.25" thickBot="1" x14ac:dyDescent="0.3">
      <c r="B7" s="13" t="s">
        <v>68</v>
      </c>
      <c r="C7" s="14"/>
      <c r="D7" s="15" t="s">
        <v>18</v>
      </c>
      <c r="E7" s="14"/>
      <c r="F7" s="16" t="s">
        <v>69</v>
      </c>
      <c r="G7" s="17"/>
      <c r="H7" s="361"/>
      <c r="I7" s="362"/>
      <c r="J7" s="364"/>
      <c r="K7" s="361"/>
      <c r="L7" s="366"/>
      <c r="N7" s="83"/>
    </row>
    <row r="8" spans="2:14" ht="37.5" customHeight="1" x14ac:dyDescent="0.25">
      <c r="B8" s="357" t="s">
        <v>144</v>
      </c>
      <c r="C8" s="358"/>
      <c r="D8" s="358"/>
      <c r="E8" s="358"/>
      <c r="F8" s="358"/>
      <c r="G8" s="234" t="s">
        <v>95</v>
      </c>
      <c r="H8" s="230" t="s">
        <v>134</v>
      </c>
      <c r="I8" s="235"/>
      <c r="J8" s="235"/>
      <c r="K8" s="235"/>
      <c r="L8" s="236"/>
    </row>
    <row r="9" spans="2:14" ht="18.75" x14ac:dyDescent="0.25">
      <c r="B9" s="259" t="s">
        <v>21</v>
      </c>
      <c r="C9" s="261" t="s">
        <v>22</v>
      </c>
      <c r="D9" s="344" t="s">
        <v>23</v>
      </c>
      <c r="E9" s="261" t="s">
        <v>24</v>
      </c>
      <c r="F9" s="261" t="s">
        <v>25</v>
      </c>
      <c r="G9" s="261" t="s">
        <v>26</v>
      </c>
      <c r="H9" s="261" t="s">
        <v>27</v>
      </c>
      <c r="I9" s="261"/>
      <c r="J9" s="263" t="s">
        <v>28</v>
      </c>
      <c r="K9" s="264"/>
      <c r="L9" s="268" t="s">
        <v>29</v>
      </c>
    </row>
    <row r="10" spans="2:14" ht="19.5" thickBot="1" x14ac:dyDescent="0.3">
      <c r="B10" s="342"/>
      <c r="C10" s="343"/>
      <c r="D10" s="345"/>
      <c r="E10" s="343"/>
      <c r="F10" s="343"/>
      <c r="G10" s="343"/>
      <c r="H10" s="56" t="s">
        <v>30</v>
      </c>
      <c r="I10" s="56" t="s">
        <v>31</v>
      </c>
      <c r="J10" s="56" t="s">
        <v>32</v>
      </c>
      <c r="K10" s="56" t="s">
        <v>33</v>
      </c>
      <c r="L10" s="336"/>
    </row>
    <row r="11" spans="2:14" s="64" customFormat="1" ht="18.75" x14ac:dyDescent="0.25">
      <c r="B11" s="84"/>
      <c r="C11" s="85"/>
      <c r="D11" s="85"/>
      <c r="E11" s="85"/>
      <c r="F11" s="85"/>
      <c r="G11" s="86">
        <v>0.1</v>
      </c>
      <c r="H11" s="87"/>
      <c r="I11" s="86">
        <f>H11*G11</f>
        <v>0</v>
      </c>
      <c r="J11" s="87">
        <v>1</v>
      </c>
      <c r="K11" s="24">
        <f>J11*G11</f>
        <v>0.1</v>
      </c>
      <c r="L11" s="38"/>
    </row>
    <row r="12" spans="2:14" s="64" customFormat="1" ht="19.5" thickBot="1" x14ac:dyDescent="0.3">
      <c r="B12" s="88"/>
      <c r="C12" s="89"/>
      <c r="D12" s="89"/>
      <c r="E12" s="28"/>
      <c r="F12" s="89"/>
      <c r="G12" s="90"/>
      <c r="H12" s="91"/>
      <c r="I12" s="92">
        <f t="shared" ref="I12" si="0">H12*G12</f>
        <v>0</v>
      </c>
      <c r="J12" s="91"/>
      <c r="K12" s="92">
        <f t="shared" ref="K12" si="1">J12*G12</f>
        <v>0</v>
      </c>
      <c r="L12" s="73"/>
    </row>
    <row r="13" spans="2:14" ht="21" x14ac:dyDescent="0.25">
      <c r="B13" s="312" t="s">
        <v>34</v>
      </c>
      <c r="C13" s="271"/>
      <c r="D13" s="271"/>
      <c r="E13" s="271"/>
      <c r="F13" s="271"/>
      <c r="G13" s="271"/>
      <c r="H13" s="272"/>
      <c r="I13" s="36">
        <f>SUM(I11:I12)</f>
        <v>0</v>
      </c>
      <c r="J13" s="37">
        <f>SUM(J11:J12)</f>
        <v>1</v>
      </c>
      <c r="K13" s="93">
        <f>SUM(K11:K12)</f>
        <v>0.1</v>
      </c>
      <c r="L13" s="38"/>
    </row>
    <row r="14" spans="2:14" ht="21" x14ac:dyDescent="0.25">
      <c r="B14" s="273" t="s">
        <v>36</v>
      </c>
      <c r="C14" s="274"/>
      <c r="D14" s="274"/>
      <c r="E14" s="274"/>
      <c r="F14" s="274"/>
      <c r="G14" s="274"/>
      <c r="H14" s="275"/>
      <c r="I14" s="39" t="s">
        <v>37</v>
      </c>
      <c r="J14" s="40"/>
      <c r="K14" s="41">
        <f>K13*J14</f>
        <v>0</v>
      </c>
      <c r="L14" s="26"/>
    </row>
    <row r="15" spans="2:14" ht="21" x14ac:dyDescent="0.25">
      <c r="B15" s="276" t="s">
        <v>38</v>
      </c>
      <c r="C15" s="277"/>
      <c r="D15" s="277"/>
      <c r="E15" s="277"/>
      <c r="F15" s="277"/>
      <c r="G15" s="277"/>
      <c r="H15" s="278"/>
      <c r="I15" s="42" t="s">
        <v>39</v>
      </c>
      <c r="J15" s="40"/>
      <c r="K15" s="41">
        <f>(K13+K14)*J15</f>
        <v>0</v>
      </c>
      <c r="L15" s="26"/>
    </row>
    <row r="16" spans="2:14" ht="21.75" thickBot="1" x14ac:dyDescent="0.3">
      <c r="B16" s="337" t="s">
        <v>40</v>
      </c>
      <c r="C16" s="338"/>
      <c r="D16" s="338"/>
      <c r="E16" s="338"/>
      <c r="F16" s="338"/>
      <c r="G16" s="338"/>
      <c r="H16" s="339"/>
      <c r="I16" s="43" t="s">
        <v>41</v>
      </c>
      <c r="J16" s="44"/>
      <c r="K16" s="45">
        <f>(K13+K14+K15)*J16</f>
        <v>0</v>
      </c>
      <c r="L16" s="73"/>
    </row>
    <row r="17" spans="2:12" s="95" customFormat="1" ht="36" customHeight="1" x14ac:dyDescent="0.25">
      <c r="B17" s="346" t="s">
        <v>70</v>
      </c>
      <c r="C17" s="347"/>
      <c r="D17" s="347"/>
      <c r="E17" s="347"/>
      <c r="F17" s="347"/>
      <c r="G17" s="347"/>
      <c r="H17" s="347"/>
      <c r="I17" s="347"/>
      <c r="J17" s="348"/>
      <c r="K17" s="74">
        <f>SUM(K13:K16)</f>
        <v>0.1</v>
      </c>
      <c r="L17" s="94"/>
    </row>
    <row r="18" spans="2:12" ht="40.5" customHeight="1" x14ac:dyDescent="0.25">
      <c r="B18" s="340" t="s">
        <v>71</v>
      </c>
      <c r="C18" s="341"/>
      <c r="D18" s="341"/>
      <c r="E18" s="341"/>
      <c r="F18" s="341"/>
      <c r="G18" s="341"/>
      <c r="H18" s="341"/>
      <c r="I18" s="341"/>
      <c r="J18" s="341"/>
      <c r="K18" s="96">
        <f>K17/L5</f>
        <v>0.1</v>
      </c>
      <c r="L18" s="97" t="str">
        <f>IF(OR((K18+L6)&gt;25%,(K18+L6)&lt;-25%),"غیرمجاز","مجاز")</f>
        <v>مجاز</v>
      </c>
    </row>
    <row r="19" spans="2:12" ht="35.25" customHeight="1" thickBot="1" x14ac:dyDescent="0.65">
      <c r="B19" s="333" t="s">
        <v>72</v>
      </c>
      <c r="C19" s="334"/>
      <c r="D19" s="334"/>
      <c r="E19" s="334"/>
      <c r="F19" s="334"/>
      <c r="G19" s="334"/>
      <c r="H19" s="334"/>
      <c r="I19" s="334"/>
      <c r="J19" s="335"/>
      <c r="K19" s="77">
        <f>K17/J5</f>
        <v>2.5000000000000001E-2</v>
      </c>
      <c r="L19" s="98"/>
    </row>
    <row r="20" spans="2:12" s="95" customFormat="1" ht="126.75" customHeight="1" x14ac:dyDescent="0.25">
      <c r="B20" s="60" t="s">
        <v>46</v>
      </c>
      <c r="C20" s="61" t="s">
        <v>47</v>
      </c>
      <c r="D20" s="61" t="s">
        <v>48</v>
      </c>
      <c r="E20" s="61"/>
      <c r="F20" s="61" t="s">
        <v>49</v>
      </c>
      <c r="G20" s="61"/>
      <c r="H20" s="252" t="s">
        <v>50</v>
      </c>
      <c r="I20" s="252"/>
      <c r="J20" s="252"/>
      <c r="K20" s="61"/>
      <c r="L20" s="62" t="s">
        <v>51</v>
      </c>
    </row>
    <row r="21" spans="2:12" ht="30" customHeight="1" x14ac:dyDescent="0.25">
      <c r="B21" s="60"/>
      <c r="C21" s="61"/>
      <c r="D21" s="61"/>
      <c r="E21" s="61"/>
      <c r="F21" s="79"/>
      <c r="G21" s="79"/>
      <c r="H21" s="314"/>
      <c r="I21" s="314"/>
      <c r="J21" s="61"/>
      <c r="L21" s="99"/>
    </row>
    <row r="22" spans="2:12" ht="125.25" customHeight="1" thickBot="1" x14ac:dyDescent="0.3">
      <c r="B22" s="253" t="s">
        <v>146</v>
      </c>
      <c r="C22" s="254"/>
      <c r="D22" s="211"/>
      <c r="E22" s="211"/>
      <c r="F22" s="211"/>
      <c r="G22" s="211"/>
      <c r="H22" s="211"/>
      <c r="I22" s="211"/>
      <c r="J22" s="211"/>
      <c r="K22" s="315" t="s">
        <v>52</v>
      </c>
      <c r="L22" s="316"/>
    </row>
    <row r="23" spans="2:12" ht="15.75" thickTop="1" x14ac:dyDescent="0.25"/>
  </sheetData>
  <sheetProtection algorithmName="SHA-512" hashValue="k2hRtdgBixt0pTNvcN0m2ctwy/I/wFQyAB9tKGvDuw8NI4TzsgzSmep42vUkpFBWchRYBuDJhEJ+c3sS0kbrUQ==" saltValue="oSrNOp5WfyxPCIyLFpKeUA==" spinCount="100000" sheet="1" insertRows="0" deleteRows="0"/>
  <mergeCells count="30">
    <mergeCell ref="J9:K9"/>
    <mergeCell ref="L9:L10"/>
    <mergeCell ref="B13:H13"/>
    <mergeCell ref="H21:I21"/>
    <mergeCell ref="B22:C22"/>
    <mergeCell ref="K22:L22"/>
    <mergeCell ref="B15:H15"/>
    <mergeCell ref="B16:H16"/>
    <mergeCell ref="B17:J17"/>
    <mergeCell ref="B18:J18"/>
    <mergeCell ref="B19:J19"/>
    <mergeCell ref="H20:J20"/>
    <mergeCell ref="B14:H14"/>
    <mergeCell ref="G9:G10"/>
    <mergeCell ref="H9:I9"/>
    <mergeCell ref="B8:F8"/>
    <mergeCell ref="B9:B10"/>
    <mergeCell ref="C9:C10"/>
    <mergeCell ref="D9:D10"/>
    <mergeCell ref="E9:E10"/>
    <mergeCell ref="F9:F10"/>
    <mergeCell ref="H6:I7"/>
    <mergeCell ref="J6:J7"/>
    <mergeCell ref="K6:K7"/>
    <mergeCell ref="L6:L7"/>
    <mergeCell ref="B1:L1"/>
    <mergeCell ref="B2:L2"/>
    <mergeCell ref="B3:L3"/>
    <mergeCell ref="H4:I4"/>
    <mergeCell ref="H5:I5"/>
  </mergeCells>
  <pageMargins left="0.7" right="0.7" top="0.75" bottom="0.75" header="0.3" footer="0.3"/>
  <pageSetup scale="53" fitToHeight="0" orientation="landscape" verticalDpi="0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N23"/>
  <sheetViews>
    <sheetView rightToLeft="1" topLeftCell="A19" workbookViewId="0">
      <selection activeCell="B23" sqref="B23"/>
    </sheetView>
  </sheetViews>
  <sheetFormatPr defaultRowHeight="15" x14ac:dyDescent="0.25"/>
  <cols>
    <col min="1" max="1" width="3.5703125" customWidth="1"/>
    <col min="2" max="2" width="14.28515625" customWidth="1"/>
    <col min="3" max="3" width="39.42578125" customWidth="1"/>
    <col min="4" max="4" width="19.7109375" customWidth="1"/>
    <col min="5" max="5" width="17" customWidth="1"/>
    <col min="6" max="6" width="20" customWidth="1"/>
    <col min="7" max="7" width="14" customWidth="1"/>
    <col min="8" max="8" width="17.85546875" customWidth="1"/>
    <col min="9" max="9" width="18.85546875" customWidth="1"/>
    <col min="10" max="10" width="30.28515625" customWidth="1"/>
    <col min="11" max="11" width="20.5703125" style="61" customWidth="1"/>
    <col min="12" max="12" width="17.140625" customWidth="1"/>
  </cols>
  <sheetData>
    <row r="1" spans="2:14" ht="24.75" thickTop="1" x14ac:dyDescent="0.25">
      <c r="B1" s="349" t="s">
        <v>0</v>
      </c>
      <c r="C1" s="350"/>
      <c r="D1" s="350"/>
      <c r="E1" s="350"/>
      <c r="F1" s="350"/>
      <c r="G1" s="350"/>
      <c r="H1" s="350"/>
      <c r="I1" s="350"/>
      <c r="J1" s="350"/>
      <c r="K1" s="350"/>
      <c r="L1" s="351"/>
    </row>
    <row r="2" spans="2:14" ht="24" x14ac:dyDescent="0.25">
      <c r="B2" s="327" t="s">
        <v>1</v>
      </c>
      <c r="C2" s="328"/>
      <c r="D2" s="328"/>
      <c r="E2" s="328"/>
      <c r="F2" s="328"/>
      <c r="G2" s="328"/>
      <c r="H2" s="328"/>
      <c r="I2" s="328"/>
      <c r="J2" s="328"/>
      <c r="K2" s="328"/>
      <c r="L2" s="329"/>
    </row>
    <row r="3" spans="2:14" ht="32.25" customHeight="1" thickBot="1" x14ac:dyDescent="0.3">
      <c r="B3" s="352" t="s">
        <v>56</v>
      </c>
      <c r="C3" s="353"/>
      <c r="D3" s="353"/>
      <c r="E3" s="353"/>
      <c r="F3" s="353"/>
      <c r="G3" s="353"/>
      <c r="H3" s="353"/>
      <c r="I3" s="353"/>
      <c r="J3" s="353"/>
      <c r="K3" s="353"/>
      <c r="L3" s="354"/>
    </row>
    <row r="4" spans="2:14" ht="43.5" customHeight="1" x14ac:dyDescent="0.25">
      <c r="B4" s="1" t="s">
        <v>3</v>
      </c>
      <c r="C4" s="2"/>
      <c r="D4" s="3" t="s">
        <v>57</v>
      </c>
      <c r="E4" s="2"/>
      <c r="F4" s="3" t="s">
        <v>58</v>
      </c>
      <c r="G4" s="2"/>
      <c r="H4" s="355" t="s">
        <v>59</v>
      </c>
      <c r="I4" s="356"/>
      <c r="J4" s="2"/>
      <c r="K4" s="80" t="s">
        <v>60</v>
      </c>
      <c r="L4" s="4"/>
    </row>
    <row r="5" spans="2:14" ht="37.5" x14ac:dyDescent="0.25">
      <c r="B5" s="5" t="s">
        <v>61</v>
      </c>
      <c r="C5" s="6"/>
      <c r="D5" s="7" t="s">
        <v>9</v>
      </c>
      <c r="E5" s="6"/>
      <c r="F5" s="7" t="s">
        <v>62</v>
      </c>
      <c r="G5" s="6"/>
      <c r="H5" s="308" t="s">
        <v>63</v>
      </c>
      <c r="I5" s="309"/>
      <c r="J5" s="81">
        <v>4</v>
      </c>
      <c r="K5" s="82" t="s">
        <v>64</v>
      </c>
      <c r="L5" s="9">
        <v>1</v>
      </c>
    </row>
    <row r="6" spans="2:14" ht="37.5" x14ac:dyDescent="0.25">
      <c r="B6" s="10" t="s">
        <v>12</v>
      </c>
      <c r="C6" s="6"/>
      <c r="D6" s="11" t="s">
        <v>65</v>
      </c>
      <c r="E6" s="12"/>
      <c r="F6" s="8" t="s">
        <v>14</v>
      </c>
      <c r="G6" s="6"/>
      <c r="H6" s="359" t="s">
        <v>66</v>
      </c>
      <c r="I6" s="360"/>
      <c r="J6" s="363"/>
      <c r="K6" s="359" t="s">
        <v>67</v>
      </c>
      <c r="L6" s="365"/>
    </row>
    <row r="7" spans="2:14" ht="38.25" thickBot="1" x14ac:dyDescent="0.3">
      <c r="B7" s="13" t="s">
        <v>68</v>
      </c>
      <c r="C7" s="14"/>
      <c r="D7" s="15" t="s">
        <v>18</v>
      </c>
      <c r="E7" s="14"/>
      <c r="F7" s="16" t="s">
        <v>69</v>
      </c>
      <c r="G7" s="17"/>
      <c r="H7" s="361"/>
      <c r="I7" s="362"/>
      <c r="J7" s="364"/>
      <c r="K7" s="361"/>
      <c r="L7" s="366"/>
      <c r="N7" s="83"/>
    </row>
    <row r="8" spans="2:14" ht="37.5" customHeight="1" x14ac:dyDescent="0.25">
      <c r="B8" s="357" t="s">
        <v>144</v>
      </c>
      <c r="C8" s="358"/>
      <c r="D8" s="358"/>
      <c r="E8" s="358"/>
      <c r="F8" s="358"/>
      <c r="G8" s="234" t="s">
        <v>95</v>
      </c>
      <c r="H8" s="230" t="s">
        <v>134</v>
      </c>
      <c r="I8" s="235"/>
      <c r="J8" s="235"/>
      <c r="K8" s="235"/>
      <c r="L8" s="236"/>
    </row>
    <row r="9" spans="2:14" ht="18.75" x14ac:dyDescent="0.25">
      <c r="B9" s="259" t="s">
        <v>21</v>
      </c>
      <c r="C9" s="261" t="s">
        <v>22</v>
      </c>
      <c r="D9" s="344" t="s">
        <v>23</v>
      </c>
      <c r="E9" s="261" t="s">
        <v>24</v>
      </c>
      <c r="F9" s="261" t="s">
        <v>25</v>
      </c>
      <c r="G9" s="261" t="s">
        <v>26</v>
      </c>
      <c r="H9" s="261" t="s">
        <v>27</v>
      </c>
      <c r="I9" s="261"/>
      <c r="J9" s="263" t="s">
        <v>28</v>
      </c>
      <c r="K9" s="264"/>
      <c r="L9" s="268" t="s">
        <v>29</v>
      </c>
    </row>
    <row r="10" spans="2:14" ht="19.5" thickBot="1" x14ac:dyDescent="0.3">
      <c r="B10" s="342"/>
      <c r="C10" s="343"/>
      <c r="D10" s="345"/>
      <c r="E10" s="343"/>
      <c r="F10" s="343"/>
      <c r="G10" s="343"/>
      <c r="H10" s="56" t="s">
        <v>30</v>
      </c>
      <c r="I10" s="56" t="s">
        <v>31</v>
      </c>
      <c r="J10" s="56" t="s">
        <v>32</v>
      </c>
      <c r="K10" s="56" t="s">
        <v>33</v>
      </c>
      <c r="L10" s="336"/>
    </row>
    <row r="11" spans="2:14" s="64" customFormat="1" ht="18.75" x14ac:dyDescent="0.25">
      <c r="B11" s="84"/>
      <c r="C11" s="85"/>
      <c r="D11" s="85"/>
      <c r="E11" s="85"/>
      <c r="F11" s="85"/>
      <c r="G11" s="86">
        <v>0.1</v>
      </c>
      <c r="H11" s="87"/>
      <c r="I11" s="86">
        <f>H11*G11</f>
        <v>0</v>
      </c>
      <c r="J11" s="87">
        <v>1</v>
      </c>
      <c r="K11" s="24">
        <f>J11*G11</f>
        <v>0.1</v>
      </c>
      <c r="L11" s="38"/>
    </row>
    <row r="12" spans="2:14" s="64" customFormat="1" ht="19.5" thickBot="1" x14ac:dyDescent="0.3">
      <c r="B12" s="88"/>
      <c r="C12" s="89"/>
      <c r="D12" s="89"/>
      <c r="E12" s="28"/>
      <c r="F12" s="89"/>
      <c r="G12" s="90"/>
      <c r="H12" s="91"/>
      <c r="I12" s="92">
        <f t="shared" ref="I12" si="0">H12*G12</f>
        <v>0</v>
      </c>
      <c r="J12" s="91"/>
      <c r="K12" s="92">
        <f t="shared" ref="K12" si="1">J12*G12</f>
        <v>0</v>
      </c>
      <c r="L12" s="73"/>
    </row>
    <row r="13" spans="2:14" ht="21" x14ac:dyDescent="0.25">
      <c r="B13" s="312" t="s">
        <v>34</v>
      </c>
      <c r="C13" s="271"/>
      <c r="D13" s="271"/>
      <c r="E13" s="271"/>
      <c r="F13" s="271"/>
      <c r="G13" s="271"/>
      <c r="H13" s="272"/>
      <c r="I13" s="36">
        <f>SUM(I11:I12)</f>
        <v>0</v>
      </c>
      <c r="J13" s="37">
        <f>SUM(J11:J12)</f>
        <v>1</v>
      </c>
      <c r="K13" s="93">
        <f>SUM(K11:K12)</f>
        <v>0.1</v>
      </c>
      <c r="L13" s="38"/>
    </row>
    <row r="14" spans="2:14" ht="21" x14ac:dyDescent="0.25">
      <c r="B14" s="273" t="s">
        <v>36</v>
      </c>
      <c r="C14" s="274"/>
      <c r="D14" s="274"/>
      <c r="E14" s="274"/>
      <c r="F14" s="274"/>
      <c r="G14" s="274"/>
      <c r="H14" s="275"/>
      <c r="I14" s="39" t="s">
        <v>37</v>
      </c>
      <c r="J14" s="40"/>
      <c r="K14" s="41">
        <f>K13*J14</f>
        <v>0</v>
      </c>
      <c r="L14" s="26"/>
    </row>
    <row r="15" spans="2:14" ht="21" x14ac:dyDescent="0.25">
      <c r="B15" s="276" t="s">
        <v>38</v>
      </c>
      <c r="C15" s="277"/>
      <c r="D15" s="277"/>
      <c r="E15" s="277"/>
      <c r="F15" s="277"/>
      <c r="G15" s="277"/>
      <c r="H15" s="278"/>
      <c r="I15" s="42" t="s">
        <v>39</v>
      </c>
      <c r="J15" s="40"/>
      <c r="K15" s="41">
        <f>(K13+K14)*J15</f>
        <v>0</v>
      </c>
      <c r="L15" s="26"/>
    </row>
    <row r="16" spans="2:14" ht="21.75" thickBot="1" x14ac:dyDescent="0.3">
      <c r="B16" s="337" t="s">
        <v>40</v>
      </c>
      <c r="C16" s="338"/>
      <c r="D16" s="338"/>
      <c r="E16" s="338"/>
      <c r="F16" s="338"/>
      <c r="G16" s="338"/>
      <c r="H16" s="339"/>
      <c r="I16" s="43" t="s">
        <v>41</v>
      </c>
      <c r="J16" s="44"/>
      <c r="K16" s="45">
        <f>(K13+K14+K15)*J16</f>
        <v>0</v>
      </c>
      <c r="L16" s="73"/>
    </row>
    <row r="17" spans="2:12" s="95" customFormat="1" ht="36" customHeight="1" x14ac:dyDescent="0.25">
      <c r="B17" s="346" t="s">
        <v>70</v>
      </c>
      <c r="C17" s="347"/>
      <c r="D17" s="347"/>
      <c r="E17" s="347"/>
      <c r="F17" s="347"/>
      <c r="G17" s="347"/>
      <c r="H17" s="347"/>
      <c r="I17" s="347"/>
      <c r="J17" s="348"/>
      <c r="K17" s="74">
        <f>SUM(K13:K16)</f>
        <v>0.1</v>
      </c>
      <c r="L17" s="94"/>
    </row>
    <row r="18" spans="2:12" ht="40.5" customHeight="1" x14ac:dyDescent="0.25">
      <c r="B18" s="340" t="s">
        <v>71</v>
      </c>
      <c r="C18" s="341"/>
      <c r="D18" s="341"/>
      <c r="E18" s="341"/>
      <c r="F18" s="341"/>
      <c r="G18" s="341"/>
      <c r="H18" s="341"/>
      <c r="I18" s="341"/>
      <c r="J18" s="341"/>
      <c r="K18" s="96">
        <f>K17/L5</f>
        <v>0.1</v>
      </c>
      <c r="L18" s="97" t="str">
        <f>IF(OR((K18+L6)&gt;25%,(K18+L6)&lt;-25%),"غیرمجاز","مجاز")</f>
        <v>مجاز</v>
      </c>
    </row>
    <row r="19" spans="2:12" ht="35.25" customHeight="1" thickBot="1" x14ac:dyDescent="0.65">
      <c r="B19" s="333" t="s">
        <v>72</v>
      </c>
      <c r="C19" s="334"/>
      <c r="D19" s="334"/>
      <c r="E19" s="334"/>
      <c r="F19" s="334"/>
      <c r="G19" s="334"/>
      <c r="H19" s="334"/>
      <c r="I19" s="334"/>
      <c r="J19" s="335"/>
      <c r="K19" s="77">
        <f>K17/J5</f>
        <v>2.5000000000000001E-2</v>
      </c>
      <c r="L19" s="98"/>
    </row>
    <row r="20" spans="2:12" s="95" customFormat="1" ht="126.75" customHeight="1" x14ac:dyDescent="0.25">
      <c r="B20" s="60" t="s">
        <v>46</v>
      </c>
      <c r="C20" s="61" t="s">
        <v>47</v>
      </c>
      <c r="D20" s="61" t="s">
        <v>48</v>
      </c>
      <c r="E20" s="61"/>
      <c r="F20" s="61" t="s">
        <v>49</v>
      </c>
      <c r="G20" s="61"/>
      <c r="H20" s="252" t="s">
        <v>50</v>
      </c>
      <c r="I20" s="252"/>
      <c r="J20" s="252"/>
      <c r="K20" s="61"/>
      <c r="L20" s="62" t="s">
        <v>51</v>
      </c>
    </row>
    <row r="21" spans="2:12" ht="30" customHeight="1" x14ac:dyDescent="0.25">
      <c r="B21" s="60"/>
      <c r="C21" s="61"/>
      <c r="D21" s="61"/>
      <c r="E21" s="61"/>
      <c r="F21" s="79"/>
      <c r="G21" s="79"/>
      <c r="H21" s="314"/>
      <c r="I21" s="314"/>
      <c r="J21" s="61"/>
      <c r="L21" s="99"/>
    </row>
    <row r="22" spans="2:12" ht="125.25" customHeight="1" thickBot="1" x14ac:dyDescent="0.3">
      <c r="B22" s="253" t="s">
        <v>146</v>
      </c>
      <c r="C22" s="254"/>
      <c r="D22" s="211"/>
      <c r="E22" s="211"/>
      <c r="F22" s="211"/>
      <c r="G22" s="211"/>
      <c r="H22" s="211"/>
      <c r="I22" s="211"/>
      <c r="J22" s="211"/>
      <c r="K22" s="315" t="s">
        <v>52</v>
      </c>
      <c r="L22" s="316"/>
    </row>
    <row r="23" spans="2:12" ht="15.75" thickTop="1" x14ac:dyDescent="0.25"/>
  </sheetData>
  <sheetProtection algorithmName="SHA-512" hashValue="ZzedDyfLjT53KMphm6gABMDHaz/hXTsw/Wsipz42Apy2AslEtdA9f+9Giyp5nsCu3yHYIlnsNTMPUKiaYXDG4g==" saltValue="+ItNinSSo6wtwZ+KMofwTA==" spinCount="100000" sheet="1" insertRows="0" deleteRows="0"/>
  <mergeCells count="30">
    <mergeCell ref="J9:K9"/>
    <mergeCell ref="L9:L10"/>
    <mergeCell ref="B13:H13"/>
    <mergeCell ref="H21:I21"/>
    <mergeCell ref="B22:C22"/>
    <mergeCell ref="K22:L22"/>
    <mergeCell ref="B15:H15"/>
    <mergeCell ref="B16:H16"/>
    <mergeCell ref="B17:J17"/>
    <mergeCell ref="B18:J18"/>
    <mergeCell ref="B19:J19"/>
    <mergeCell ref="H20:J20"/>
    <mergeCell ref="B14:H14"/>
    <mergeCell ref="G9:G10"/>
    <mergeCell ref="H9:I9"/>
    <mergeCell ref="B8:F8"/>
    <mergeCell ref="B9:B10"/>
    <mergeCell ref="C9:C10"/>
    <mergeCell ref="D9:D10"/>
    <mergeCell ref="E9:E10"/>
    <mergeCell ref="F9:F10"/>
    <mergeCell ref="H6:I7"/>
    <mergeCell ref="J6:J7"/>
    <mergeCell ref="K6:K7"/>
    <mergeCell ref="L6:L7"/>
    <mergeCell ref="B1:L1"/>
    <mergeCell ref="B2:L2"/>
    <mergeCell ref="B3:L3"/>
    <mergeCell ref="H4:I4"/>
    <mergeCell ref="H5:I5"/>
  </mergeCells>
  <pageMargins left="0.7" right="0.7" top="0.75" bottom="0.75" header="0.3" footer="0.3"/>
  <pageSetup scale="53" fitToHeight="0" orientation="landscape" verticalDpi="0" r:id="rId1"/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N23"/>
  <sheetViews>
    <sheetView rightToLeft="1" topLeftCell="A7" workbookViewId="0">
      <selection activeCell="B23" sqref="B23"/>
    </sheetView>
  </sheetViews>
  <sheetFormatPr defaultRowHeight="15" x14ac:dyDescent="0.25"/>
  <cols>
    <col min="1" max="1" width="3.28515625" customWidth="1"/>
    <col min="2" max="2" width="14.28515625" customWidth="1"/>
    <col min="3" max="3" width="39.42578125" customWidth="1"/>
    <col min="4" max="4" width="19.7109375" customWidth="1"/>
    <col min="5" max="5" width="17" customWidth="1"/>
    <col min="6" max="6" width="20" customWidth="1"/>
    <col min="7" max="7" width="14" customWidth="1"/>
    <col min="8" max="8" width="17.85546875" customWidth="1"/>
    <col min="9" max="9" width="18.85546875" customWidth="1"/>
    <col min="10" max="10" width="30.28515625" customWidth="1"/>
    <col min="11" max="11" width="20.5703125" style="61" customWidth="1"/>
    <col min="12" max="12" width="17.140625" customWidth="1"/>
  </cols>
  <sheetData>
    <row r="1" spans="2:14" ht="24.75" thickTop="1" x14ac:dyDescent="0.25">
      <c r="B1" s="349" t="s">
        <v>0</v>
      </c>
      <c r="C1" s="350"/>
      <c r="D1" s="350"/>
      <c r="E1" s="350"/>
      <c r="F1" s="350"/>
      <c r="G1" s="350"/>
      <c r="H1" s="350"/>
      <c r="I1" s="350"/>
      <c r="J1" s="350"/>
      <c r="K1" s="350"/>
      <c r="L1" s="351"/>
    </row>
    <row r="2" spans="2:14" ht="24" x14ac:dyDescent="0.25">
      <c r="B2" s="327" t="s">
        <v>1</v>
      </c>
      <c r="C2" s="328"/>
      <c r="D2" s="328"/>
      <c r="E2" s="328"/>
      <c r="F2" s="328"/>
      <c r="G2" s="328"/>
      <c r="H2" s="328"/>
      <c r="I2" s="328"/>
      <c r="J2" s="328"/>
      <c r="K2" s="328"/>
      <c r="L2" s="329"/>
    </row>
    <row r="3" spans="2:14" ht="32.25" customHeight="1" thickBot="1" x14ac:dyDescent="0.3">
      <c r="B3" s="352" t="s">
        <v>56</v>
      </c>
      <c r="C3" s="353"/>
      <c r="D3" s="353"/>
      <c r="E3" s="353"/>
      <c r="F3" s="353"/>
      <c r="G3" s="353"/>
      <c r="H3" s="353"/>
      <c r="I3" s="353"/>
      <c r="J3" s="353"/>
      <c r="K3" s="353"/>
      <c r="L3" s="354"/>
    </row>
    <row r="4" spans="2:14" ht="43.5" customHeight="1" x14ac:dyDescent="0.25">
      <c r="B4" s="1" t="s">
        <v>3</v>
      </c>
      <c r="C4" s="2"/>
      <c r="D4" s="3" t="s">
        <v>57</v>
      </c>
      <c r="E4" s="2"/>
      <c r="F4" s="3" t="s">
        <v>58</v>
      </c>
      <c r="G4" s="2"/>
      <c r="H4" s="355" t="s">
        <v>59</v>
      </c>
      <c r="I4" s="356"/>
      <c r="J4" s="2"/>
      <c r="K4" s="80" t="s">
        <v>60</v>
      </c>
      <c r="L4" s="4"/>
    </row>
    <row r="5" spans="2:14" ht="37.5" x14ac:dyDescent="0.25">
      <c r="B5" s="5" t="s">
        <v>61</v>
      </c>
      <c r="C5" s="6"/>
      <c r="D5" s="7" t="s">
        <v>9</v>
      </c>
      <c r="E5" s="6"/>
      <c r="F5" s="7" t="s">
        <v>62</v>
      </c>
      <c r="G5" s="6"/>
      <c r="H5" s="308" t="s">
        <v>63</v>
      </c>
      <c r="I5" s="309"/>
      <c r="J5" s="81">
        <v>4</v>
      </c>
      <c r="K5" s="82" t="s">
        <v>64</v>
      </c>
      <c r="L5" s="9">
        <v>1</v>
      </c>
    </row>
    <row r="6" spans="2:14" ht="37.5" x14ac:dyDescent="0.25">
      <c r="B6" s="10" t="s">
        <v>12</v>
      </c>
      <c r="C6" s="6"/>
      <c r="D6" s="11" t="s">
        <v>65</v>
      </c>
      <c r="E6" s="12"/>
      <c r="F6" s="8" t="s">
        <v>14</v>
      </c>
      <c r="G6" s="6"/>
      <c r="H6" s="359" t="s">
        <v>66</v>
      </c>
      <c r="I6" s="360"/>
      <c r="J6" s="363"/>
      <c r="K6" s="359" t="s">
        <v>67</v>
      </c>
      <c r="L6" s="365"/>
    </row>
    <row r="7" spans="2:14" ht="38.25" thickBot="1" x14ac:dyDescent="0.3">
      <c r="B7" s="13" t="s">
        <v>68</v>
      </c>
      <c r="C7" s="14"/>
      <c r="D7" s="15" t="s">
        <v>18</v>
      </c>
      <c r="E7" s="14"/>
      <c r="F7" s="16" t="s">
        <v>69</v>
      </c>
      <c r="G7" s="17"/>
      <c r="H7" s="361"/>
      <c r="I7" s="362"/>
      <c r="J7" s="364"/>
      <c r="K7" s="361"/>
      <c r="L7" s="366"/>
      <c r="N7" s="83"/>
    </row>
    <row r="8" spans="2:14" ht="37.5" customHeight="1" x14ac:dyDescent="0.25">
      <c r="B8" s="357" t="s">
        <v>144</v>
      </c>
      <c r="C8" s="358"/>
      <c r="D8" s="358"/>
      <c r="E8" s="358"/>
      <c r="F8" s="358"/>
      <c r="G8" s="234" t="s">
        <v>95</v>
      </c>
      <c r="H8" s="230" t="s">
        <v>134</v>
      </c>
      <c r="I8" s="235"/>
      <c r="J8" s="235"/>
      <c r="K8" s="235"/>
      <c r="L8" s="236"/>
    </row>
    <row r="9" spans="2:14" ht="18.75" x14ac:dyDescent="0.25">
      <c r="B9" s="259" t="s">
        <v>21</v>
      </c>
      <c r="C9" s="261" t="s">
        <v>22</v>
      </c>
      <c r="D9" s="344" t="s">
        <v>23</v>
      </c>
      <c r="E9" s="261" t="s">
        <v>24</v>
      </c>
      <c r="F9" s="261" t="s">
        <v>25</v>
      </c>
      <c r="G9" s="261" t="s">
        <v>26</v>
      </c>
      <c r="H9" s="261" t="s">
        <v>27</v>
      </c>
      <c r="I9" s="261"/>
      <c r="J9" s="263" t="s">
        <v>28</v>
      </c>
      <c r="K9" s="264"/>
      <c r="L9" s="268" t="s">
        <v>29</v>
      </c>
    </row>
    <row r="10" spans="2:14" ht="19.5" thickBot="1" x14ac:dyDescent="0.3">
      <c r="B10" s="342"/>
      <c r="C10" s="343"/>
      <c r="D10" s="345"/>
      <c r="E10" s="343"/>
      <c r="F10" s="343"/>
      <c r="G10" s="343"/>
      <c r="H10" s="56" t="s">
        <v>30</v>
      </c>
      <c r="I10" s="56" t="s">
        <v>31</v>
      </c>
      <c r="J10" s="56" t="s">
        <v>32</v>
      </c>
      <c r="K10" s="56" t="s">
        <v>33</v>
      </c>
      <c r="L10" s="336"/>
    </row>
    <row r="11" spans="2:14" s="64" customFormat="1" ht="18.75" x14ac:dyDescent="0.25">
      <c r="B11" s="84"/>
      <c r="C11" s="85"/>
      <c r="D11" s="85"/>
      <c r="E11" s="85"/>
      <c r="F11" s="85"/>
      <c r="G11" s="86">
        <v>0.1</v>
      </c>
      <c r="H11" s="87"/>
      <c r="I11" s="86">
        <f>H11*G11</f>
        <v>0</v>
      </c>
      <c r="J11" s="87">
        <v>1</v>
      </c>
      <c r="K11" s="24">
        <f>J11*G11</f>
        <v>0.1</v>
      </c>
      <c r="L11" s="38"/>
    </row>
    <row r="12" spans="2:14" s="64" customFormat="1" ht="19.5" thickBot="1" x14ac:dyDescent="0.3">
      <c r="B12" s="88"/>
      <c r="C12" s="89"/>
      <c r="D12" s="89"/>
      <c r="E12" s="28"/>
      <c r="F12" s="89"/>
      <c r="G12" s="90"/>
      <c r="H12" s="91"/>
      <c r="I12" s="92">
        <f t="shared" ref="I12" si="0">H12*G12</f>
        <v>0</v>
      </c>
      <c r="J12" s="91"/>
      <c r="K12" s="92">
        <f t="shared" ref="K12" si="1">J12*G12</f>
        <v>0</v>
      </c>
      <c r="L12" s="73"/>
    </row>
    <row r="13" spans="2:14" ht="21" x14ac:dyDescent="0.25">
      <c r="B13" s="312" t="s">
        <v>34</v>
      </c>
      <c r="C13" s="271"/>
      <c r="D13" s="271"/>
      <c r="E13" s="271"/>
      <c r="F13" s="271"/>
      <c r="G13" s="271"/>
      <c r="H13" s="272"/>
      <c r="I13" s="36">
        <f>SUM(I11:I12)</f>
        <v>0</v>
      </c>
      <c r="J13" s="37">
        <f>SUM(J11:J12)</f>
        <v>1</v>
      </c>
      <c r="K13" s="93">
        <f>SUM(K11:K12)</f>
        <v>0.1</v>
      </c>
      <c r="L13" s="38"/>
    </row>
    <row r="14" spans="2:14" ht="21" x14ac:dyDescent="0.25">
      <c r="B14" s="273" t="s">
        <v>36</v>
      </c>
      <c r="C14" s="274"/>
      <c r="D14" s="274"/>
      <c r="E14" s="274"/>
      <c r="F14" s="274"/>
      <c r="G14" s="274"/>
      <c r="H14" s="275"/>
      <c r="I14" s="39" t="s">
        <v>37</v>
      </c>
      <c r="J14" s="40"/>
      <c r="K14" s="41">
        <f>K13*J14</f>
        <v>0</v>
      </c>
      <c r="L14" s="26"/>
    </row>
    <row r="15" spans="2:14" ht="21" x14ac:dyDescent="0.25">
      <c r="B15" s="276" t="s">
        <v>38</v>
      </c>
      <c r="C15" s="277"/>
      <c r="D15" s="277"/>
      <c r="E15" s="277"/>
      <c r="F15" s="277"/>
      <c r="G15" s="277"/>
      <c r="H15" s="278"/>
      <c r="I15" s="42" t="s">
        <v>39</v>
      </c>
      <c r="J15" s="40"/>
      <c r="K15" s="41">
        <f>(K13+K14)*J15</f>
        <v>0</v>
      </c>
      <c r="L15" s="26"/>
    </row>
    <row r="16" spans="2:14" ht="21.75" thickBot="1" x14ac:dyDescent="0.3">
      <c r="B16" s="337" t="s">
        <v>40</v>
      </c>
      <c r="C16" s="338"/>
      <c r="D16" s="338"/>
      <c r="E16" s="338"/>
      <c r="F16" s="338"/>
      <c r="G16" s="338"/>
      <c r="H16" s="339"/>
      <c r="I16" s="43" t="s">
        <v>41</v>
      </c>
      <c r="J16" s="44"/>
      <c r="K16" s="45">
        <f>(K13+K14+K15)*J16</f>
        <v>0</v>
      </c>
      <c r="L16" s="73"/>
    </row>
    <row r="17" spans="2:12" s="95" customFormat="1" ht="36" customHeight="1" x14ac:dyDescent="0.25">
      <c r="B17" s="346" t="s">
        <v>70</v>
      </c>
      <c r="C17" s="347"/>
      <c r="D17" s="347"/>
      <c r="E17" s="347"/>
      <c r="F17" s="347"/>
      <c r="G17" s="347"/>
      <c r="H17" s="347"/>
      <c r="I17" s="347"/>
      <c r="J17" s="348"/>
      <c r="K17" s="74">
        <f>SUM(K13:K16)</f>
        <v>0.1</v>
      </c>
      <c r="L17" s="94"/>
    </row>
    <row r="18" spans="2:12" ht="40.5" customHeight="1" x14ac:dyDescent="0.25">
      <c r="B18" s="340" t="s">
        <v>71</v>
      </c>
      <c r="C18" s="341"/>
      <c r="D18" s="341"/>
      <c r="E18" s="341"/>
      <c r="F18" s="341"/>
      <c r="G18" s="341"/>
      <c r="H18" s="341"/>
      <c r="I18" s="341"/>
      <c r="J18" s="341"/>
      <c r="K18" s="96">
        <f>K17/L5</f>
        <v>0.1</v>
      </c>
      <c r="L18" s="97" t="str">
        <f>IF(OR((K18+L6)&gt;25%,(K18+L6)&lt;-25%),"غیرمجاز","مجاز")</f>
        <v>مجاز</v>
      </c>
    </row>
    <row r="19" spans="2:12" ht="35.25" customHeight="1" thickBot="1" x14ac:dyDescent="0.65">
      <c r="B19" s="333" t="s">
        <v>72</v>
      </c>
      <c r="C19" s="334"/>
      <c r="D19" s="334"/>
      <c r="E19" s="334"/>
      <c r="F19" s="334"/>
      <c r="G19" s="334"/>
      <c r="H19" s="334"/>
      <c r="I19" s="334"/>
      <c r="J19" s="335"/>
      <c r="K19" s="77">
        <f>K17/J5</f>
        <v>2.5000000000000001E-2</v>
      </c>
      <c r="L19" s="98"/>
    </row>
    <row r="20" spans="2:12" s="95" customFormat="1" ht="126.75" customHeight="1" x14ac:dyDescent="0.25">
      <c r="B20" s="60" t="s">
        <v>46</v>
      </c>
      <c r="C20" s="61" t="s">
        <v>47</v>
      </c>
      <c r="D20" s="61" t="s">
        <v>48</v>
      </c>
      <c r="E20" s="61"/>
      <c r="F20" s="61" t="s">
        <v>49</v>
      </c>
      <c r="G20" s="61"/>
      <c r="H20" s="252" t="s">
        <v>50</v>
      </c>
      <c r="I20" s="252"/>
      <c r="J20" s="252"/>
      <c r="K20" s="61"/>
      <c r="L20" s="62" t="s">
        <v>51</v>
      </c>
    </row>
    <row r="21" spans="2:12" ht="30" customHeight="1" x14ac:dyDescent="0.25">
      <c r="B21" s="60"/>
      <c r="C21" s="61"/>
      <c r="D21" s="61"/>
      <c r="E21" s="61"/>
      <c r="F21" s="79"/>
      <c r="G21" s="79"/>
      <c r="H21" s="314"/>
      <c r="I21" s="314"/>
      <c r="J21" s="61"/>
      <c r="L21" s="99"/>
    </row>
    <row r="22" spans="2:12" ht="125.25" customHeight="1" thickBot="1" x14ac:dyDescent="0.3">
      <c r="B22" s="253" t="s">
        <v>146</v>
      </c>
      <c r="C22" s="254"/>
      <c r="D22" s="211"/>
      <c r="E22" s="211"/>
      <c r="F22" s="211"/>
      <c r="G22" s="211"/>
      <c r="H22" s="211"/>
      <c r="I22" s="211"/>
      <c r="J22" s="211"/>
      <c r="K22" s="315" t="s">
        <v>52</v>
      </c>
      <c r="L22" s="316"/>
    </row>
    <row r="23" spans="2:12" ht="15.75" thickTop="1" x14ac:dyDescent="0.25"/>
  </sheetData>
  <sheetProtection algorithmName="SHA-512" hashValue="h1AJsUUgU69Oj0QtfD+AmqjcY67/DKuI6TDwQoSCRTs6Fj491OY4KE+9OgqYwgL/DcB5LOCRo85ss+E/XBwpDQ==" saltValue="JuwEUVI4uinO94CpFFJADg==" spinCount="100000" sheet="1" insertRows="0" deleteRows="0"/>
  <mergeCells count="30">
    <mergeCell ref="J9:K9"/>
    <mergeCell ref="L9:L10"/>
    <mergeCell ref="B13:H13"/>
    <mergeCell ref="H21:I21"/>
    <mergeCell ref="B22:C22"/>
    <mergeCell ref="K22:L22"/>
    <mergeCell ref="B15:H15"/>
    <mergeCell ref="B16:H16"/>
    <mergeCell ref="B17:J17"/>
    <mergeCell ref="B18:J18"/>
    <mergeCell ref="B19:J19"/>
    <mergeCell ref="H20:J20"/>
    <mergeCell ref="B14:H14"/>
    <mergeCell ref="G9:G10"/>
    <mergeCell ref="H9:I9"/>
    <mergeCell ref="B8:F8"/>
    <mergeCell ref="B9:B10"/>
    <mergeCell ref="C9:C10"/>
    <mergeCell ref="D9:D10"/>
    <mergeCell ref="E9:E10"/>
    <mergeCell ref="F9:F10"/>
    <mergeCell ref="H6:I7"/>
    <mergeCell ref="J6:J7"/>
    <mergeCell ref="K6:K7"/>
    <mergeCell ref="L6:L7"/>
    <mergeCell ref="B1:L1"/>
    <mergeCell ref="B2:L2"/>
    <mergeCell ref="B3:L3"/>
    <mergeCell ref="H4:I4"/>
    <mergeCell ref="H5:I5"/>
  </mergeCells>
  <pageMargins left="0.7" right="0.7" top="0.75" bottom="0.75" header="0.3" footer="0.3"/>
  <pageSetup scale="53" fitToHeight="0" orientation="landscape" verticalDpi="0" r:id="rId1"/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N23"/>
  <sheetViews>
    <sheetView rightToLeft="1" workbookViewId="0">
      <selection activeCell="B23" sqref="B23"/>
    </sheetView>
  </sheetViews>
  <sheetFormatPr defaultRowHeight="15" x14ac:dyDescent="0.25"/>
  <cols>
    <col min="1" max="1" width="3.42578125" customWidth="1"/>
    <col min="2" max="2" width="14.28515625" customWidth="1"/>
    <col min="3" max="3" width="39.42578125" customWidth="1"/>
    <col min="4" max="4" width="19.7109375" customWidth="1"/>
    <col min="5" max="5" width="17" customWidth="1"/>
    <col min="6" max="6" width="20" customWidth="1"/>
    <col min="7" max="7" width="14" customWidth="1"/>
    <col min="8" max="8" width="17.85546875" customWidth="1"/>
    <col min="9" max="9" width="18.85546875" customWidth="1"/>
    <col min="10" max="10" width="30.28515625" customWidth="1"/>
    <col min="11" max="11" width="20.5703125" style="61" customWidth="1"/>
    <col min="12" max="12" width="17.140625" customWidth="1"/>
  </cols>
  <sheetData>
    <row r="1" spans="2:14" ht="24.75" thickTop="1" x14ac:dyDescent="0.25">
      <c r="B1" s="349" t="s">
        <v>0</v>
      </c>
      <c r="C1" s="350"/>
      <c r="D1" s="350"/>
      <c r="E1" s="350"/>
      <c r="F1" s="350"/>
      <c r="G1" s="350"/>
      <c r="H1" s="350"/>
      <c r="I1" s="350"/>
      <c r="J1" s="350"/>
      <c r="K1" s="350"/>
      <c r="L1" s="351"/>
    </row>
    <row r="2" spans="2:14" ht="24" x14ac:dyDescent="0.25">
      <c r="B2" s="327" t="s">
        <v>1</v>
      </c>
      <c r="C2" s="328"/>
      <c r="D2" s="328"/>
      <c r="E2" s="328"/>
      <c r="F2" s="328"/>
      <c r="G2" s="328"/>
      <c r="H2" s="328"/>
      <c r="I2" s="328"/>
      <c r="J2" s="328"/>
      <c r="K2" s="328"/>
      <c r="L2" s="329"/>
    </row>
    <row r="3" spans="2:14" ht="32.25" customHeight="1" thickBot="1" x14ac:dyDescent="0.3">
      <c r="B3" s="352" t="s">
        <v>56</v>
      </c>
      <c r="C3" s="353"/>
      <c r="D3" s="353"/>
      <c r="E3" s="353"/>
      <c r="F3" s="353"/>
      <c r="G3" s="353"/>
      <c r="H3" s="353"/>
      <c r="I3" s="353"/>
      <c r="J3" s="353"/>
      <c r="K3" s="353"/>
      <c r="L3" s="354"/>
    </row>
    <row r="4" spans="2:14" ht="43.5" customHeight="1" x14ac:dyDescent="0.25">
      <c r="B4" s="1" t="s">
        <v>3</v>
      </c>
      <c r="C4" s="2"/>
      <c r="D4" s="3" t="s">
        <v>57</v>
      </c>
      <c r="E4" s="2"/>
      <c r="F4" s="3" t="s">
        <v>58</v>
      </c>
      <c r="G4" s="2"/>
      <c r="H4" s="355" t="s">
        <v>59</v>
      </c>
      <c r="I4" s="356"/>
      <c r="J4" s="2"/>
      <c r="K4" s="80" t="s">
        <v>60</v>
      </c>
      <c r="L4" s="4"/>
    </row>
    <row r="5" spans="2:14" ht="37.5" x14ac:dyDescent="0.25">
      <c r="B5" s="5" t="s">
        <v>61</v>
      </c>
      <c r="C5" s="6"/>
      <c r="D5" s="7" t="s">
        <v>9</v>
      </c>
      <c r="E5" s="6"/>
      <c r="F5" s="7" t="s">
        <v>62</v>
      </c>
      <c r="G5" s="6"/>
      <c r="H5" s="308" t="s">
        <v>63</v>
      </c>
      <c r="I5" s="309"/>
      <c r="J5" s="81">
        <v>4</v>
      </c>
      <c r="K5" s="82" t="s">
        <v>64</v>
      </c>
      <c r="L5" s="9">
        <v>1</v>
      </c>
    </row>
    <row r="6" spans="2:14" ht="37.5" x14ac:dyDescent="0.25">
      <c r="B6" s="10" t="s">
        <v>12</v>
      </c>
      <c r="C6" s="6"/>
      <c r="D6" s="11" t="s">
        <v>65</v>
      </c>
      <c r="E6" s="12"/>
      <c r="F6" s="8" t="s">
        <v>14</v>
      </c>
      <c r="G6" s="6"/>
      <c r="H6" s="359" t="s">
        <v>66</v>
      </c>
      <c r="I6" s="360"/>
      <c r="J6" s="363"/>
      <c r="K6" s="359" t="s">
        <v>67</v>
      </c>
      <c r="L6" s="365"/>
    </row>
    <row r="7" spans="2:14" ht="38.25" thickBot="1" x14ac:dyDescent="0.3">
      <c r="B7" s="13" t="s">
        <v>68</v>
      </c>
      <c r="C7" s="14"/>
      <c r="D7" s="15" t="s">
        <v>18</v>
      </c>
      <c r="E7" s="14"/>
      <c r="F7" s="16" t="s">
        <v>69</v>
      </c>
      <c r="G7" s="17"/>
      <c r="H7" s="361"/>
      <c r="I7" s="362"/>
      <c r="J7" s="364"/>
      <c r="K7" s="361"/>
      <c r="L7" s="366"/>
      <c r="N7" s="83"/>
    </row>
    <row r="8" spans="2:14" ht="37.5" customHeight="1" x14ac:dyDescent="0.25">
      <c r="B8" s="357" t="s">
        <v>144</v>
      </c>
      <c r="C8" s="358"/>
      <c r="D8" s="358"/>
      <c r="E8" s="358"/>
      <c r="F8" s="358"/>
      <c r="G8" s="234" t="s">
        <v>95</v>
      </c>
      <c r="H8" s="230" t="s">
        <v>134</v>
      </c>
      <c r="I8" s="235"/>
      <c r="J8" s="235"/>
      <c r="K8" s="235"/>
      <c r="L8" s="236"/>
    </row>
    <row r="9" spans="2:14" ht="18.75" x14ac:dyDescent="0.25">
      <c r="B9" s="259" t="s">
        <v>21</v>
      </c>
      <c r="C9" s="261" t="s">
        <v>22</v>
      </c>
      <c r="D9" s="344" t="s">
        <v>23</v>
      </c>
      <c r="E9" s="261" t="s">
        <v>24</v>
      </c>
      <c r="F9" s="261" t="s">
        <v>25</v>
      </c>
      <c r="G9" s="261" t="s">
        <v>26</v>
      </c>
      <c r="H9" s="261" t="s">
        <v>27</v>
      </c>
      <c r="I9" s="261"/>
      <c r="J9" s="263" t="s">
        <v>28</v>
      </c>
      <c r="K9" s="264"/>
      <c r="L9" s="268" t="s">
        <v>29</v>
      </c>
    </row>
    <row r="10" spans="2:14" ht="19.5" thickBot="1" x14ac:dyDescent="0.3">
      <c r="B10" s="342"/>
      <c r="C10" s="343"/>
      <c r="D10" s="345"/>
      <c r="E10" s="343"/>
      <c r="F10" s="343"/>
      <c r="G10" s="343"/>
      <c r="H10" s="56" t="s">
        <v>30</v>
      </c>
      <c r="I10" s="56" t="s">
        <v>31</v>
      </c>
      <c r="J10" s="56" t="s">
        <v>32</v>
      </c>
      <c r="K10" s="56" t="s">
        <v>33</v>
      </c>
      <c r="L10" s="336"/>
    </row>
    <row r="11" spans="2:14" s="64" customFormat="1" ht="18.75" x14ac:dyDescent="0.25">
      <c r="B11" s="84"/>
      <c r="C11" s="85"/>
      <c r="D11" s="85"/>
      <c r="E11" s="85"/>
      <c r="F11" s="85"/>
      <c r="G11" s="86">
        <v>0.1</v>
      </c>
      <c r="H11" s="87"/>
      <c r="I11" s="86">
        <f>H11*G11</f>
        <v>0</v>
      </c>
      <c r="J11" s="87">
        <v>1</v>
      </c>
      <c r="K11" s="24">
        <f>J11*G11</f>
        <v>0.1</v>
      </c>
      <c r="L11" s="38"/>
    </row>
    <row r="12" spans="2:14" s="64" customFormat="1" ht="19.5" thickBot="1" x14ac:dyDescent="0.3">
      <c r="B12" s="88"/>
      <c r="C12" s="89"/>
      <c r="D12" s="89"/>
      <c r="E12" s="28"/>
      <c r="F12" s="89"/>
      <c r="G12" s="90"/>
      <c r="H12" s="91"/>
      <c r="I12" s="92">
        <f t="shared" ref="I12" si="0">H12*G12</f>
        <v>0</v>
      </c>
      <c r="J12" s="91"/>
      <c r="K12" s="92">
        <f t="shared" ref="K12" si="1">J12*G12</f>
        <v>0</v>
      </c>
      <c r="L12" s="73"/>
    </row>
    <row r="13" spans="2:14" ht="21" x14ac:dyDescent="0.25">
      <c r="B13" s="312" t="s">
        <v>34</v>
      </c>
      <c r="C13" s="271"/>
      <c r="D13" s="271"/>
      <c r="E13" s="271"/>
      <c r="F13" s="271"/>
      <c r="G13" s="271"/>
      <c r="H13" s="272"/>
      <c r="I13" s="36">
        <f>SUM(I11:I12)</f>
        <v>0</v>
      </c>
      <c r="J13" s="37">
        <f>SUM(J11:J12)</f>
        <v>1</v>
      </c>
      <c r="K13" s="93">
        <f>SUM(K11:K12)</f>
        <v>0.1</v>
      </c>
      <c r="L13" s="38"/>
    </row>
    <row r="14" spans="2:14" ht="21" x14ac:dyDescent="0.25">
      <c r="B14" s="273" t="s">
        <v>36</v>
      </c>
      <c r="C14" s="274"/>
      <c r="D14" s="274"/>
      <c r="E14" s="274"/>
      <c r="F14" s="274"/>
      <c r="G14" s="274"/>
      <c r="H14" s="275"/>
      <c r="I14" s="39" t="s">
        <v>37</v>
      </c>
      <c r="J14" s="40"/>
      <c r="K14" s="41">
        <f>K13*J14</f>
        <v>0</v>
      </c>
      <c r="L14" s="26"/>
    </row>
    <row r="15" spans="2:14" ht="21" x14ac:dyDescent="0.25">
      <c r="B15" s="276" t="s">
        <v>38</v>
      </c>
      <c r="C15" s="277"/>
      <c r="D15" s="277"/>
      <c r="E15" s="277"/>
      <c r="F15" s="277"/>
      <c r="G15" s="277"/>
      <c r="H15" s="278"/>
      <c r="I15" s="42" t="s">
        <v>39</v>
      </c>
      <c r="J15" s="40"/>
      <c r="K15" s="41">
        <f>(K13+K14)*J15</f>
        <v>0</v>
      </c>
      <c r="L15" s="26"/>
    </row>
    <row r="16" spans="2:14" ht="21.75" thickBot="1" x14ac:dyDescent="0.3">
      <c r="B16" s="337" t="s">
        <v>40</v>
      </c>
      <c r="C16" s="338"/>
      <c r="D16" s="338"/>
      <c r="E16" s="338"/>
      <c r="F16" s="338"/>
      <c r="G16" s="338"/>
      <c r="H16" s="339"/>
      <c r="I16" s="43" t="s">
        <v>41</v>
      </c>
      <c r="J16" s="44"/>
      <c r="K16" s="45">
        <f>(K13+K14+K15)*J16</f>
        <v>0</v>
      </c>
      <c r="L16" s="73"/>
    </row>
    <row r="17" spans="2:12" s="95" customFormat="1" ht="36" customHeight="1" x14ac:dyDescent="0.25">
      <c r="B17" s="346" t="s">
        <v>70</v>
      </c>
      <c r="C17" s="347"/>
      <c r="D17" s="347"/>
      <c r="E17" s="347"/>
      <c r="F17" s="347"/>
      <c r="G17" s="347"/>
      <c r="H17" s="347"/>
      <c r="I17" s="347"/>
      <c r="J17" s="348"/>
      <c r="K17" s="74">
        <f>SUM(K13:K16)</f>
        <v>0.1</v>
      </c>
      <c r="L17" s="94"/>
    </row>
    <row r="18" spans="2:12" ht="40.5" customHeight="1" x14ac:dyDescent="0.25">
      <c r="B18" s="340" t="s">
        <v>71</v>
      </c>
      <c r="C18" s="341"/>
      <c r="D18" s="341"/>
      <c r="E18" s="341"/>
      <c r="F18" s="341"/>
      <c r="G18" s="341"/>
      <c r="H18" s="341"/>
      <c r="I18" s="341"/>
      <c r="J18" s="341"/>
      <c r="K18" s="96">
        <f>K17/L5</f>
        <v>0.1</v>
      </c>
      <c r="L18" s="97" t="str">
        <f>IF(OR((K18+L6)&gt;25%,(K18+L6)&lt;-25%),"غیرمجاز","مجاز")</f>
        <v>مجاز</v>
      </c>
    </row>
    <row r="19" spans="2:12" ht="35.25" customHeight="1" thickBot="1" x14ac:dyDescent="0.65">
      <c r="B19" s="333" t="s">
        <v>72</v>
      </c>
      <c r="C19" s="334"/>
      <c r="D19" s="334"/>
      <c r="E19" s="334"/>
      <c r="F19" s="334"/>
      <c r="G19" s="334"/>
      <c r="H19" s="334"/>
      <c r="I19" s="334"/>
      <c r="J19" s="335"/>
      <c r="K19" s="77">
        <f>K17/J5</f>
        <v>2.5000000000000001E-2</v>
      </c>
      <c r="L19" s="98"/>
    </row>
    <row r="20" spans="2:12" s="95" customFormat="1" ht="126.75" customHeight="1" x14ac:dyDescent="0.25">
      <c r="B20" s="60" t="s">
        <v>46</v>
      </c>
      <c r="C20" s="61" t="s">
        <v>47</v>
      </c>
      <c r="D20" s="61" t="s">
        <v>48</v>
      </c>
      <c r="E20" s="61"/>
      <c r="F20" s="61" t="s">
        <v>49</v>
      </c>
      <c r="G20" s="61"/>
      <c r="H20" s="252" t="s">
        <v>50</v>
      </c>
      <c r="I20" s="252"/>
      <c r="J20" s="252"/>
      <c r="K20" s="61"/>
      <c r="L20" s="62" t="s">
        <v>51</v>
      </c>
    </row>
    <row r="21" spans="2:12" ht="30" customHeight="1" x14ac:dyDescent="0.25">
      <c r="B21" s="60"/>
      <c r="C21" s="61"/>
      <c r="D21" s="61"/>
      <c r="E21" s="61"/>
      <c r="F21" s="79"/>
      <c r="G21" s="79"/>
      <c r="H21" s="314"/>
      <c r="I21" s="314"/>
      <c r="J21" s="61"/>
      <c r="L21" s="99"/>
    </row>
    <row r="22" spans="2:12" ht="125.25" customHeight="1" thickBot="1" x14ac:dyDescent="0.3">
      <c r="B22" s="253" t="s">
        <v>146</v>
      </c>
      <c r="C22" s="254"/>
      <c r="D22" s="211"/>
      <c r="E22" s="211"/>
      <c r="F22" s="211"/>
      <c r="G22" s="211"/>
      <c r="H22" s="211"/>
      <c r="I22" s="211"/>
      <c r="J22" s="211"/>
      <c r="K22" s="315" t="s">
        <v>52</v>
      </c>
      <c r="L22" s="316"/>
    </row>
    <row r="23" spans="2:12" ht="15.75" thickTop="1" x14ac:dyDescent="0.25"/>
  </sheetData>
  <sheetProtection algorithmName="SHA-512" hashValue="vrkqkFgfvwP21pV0iCCnDH5fiKx7zkEHQ5uC/xSLI0L/5LwQoKG9V+8IgsdmGQM8O6MT1Z1O8+SNTXcYvWjdbg==" saltValue="yq5wUalHWYp5jAGFe63QzA==" spinCount="100000" sheet="1" insertRows="0" deleteRows="0"/>
  <mergeCells count="30">
    <mergeCell ref="J9:K9"/>
    <mergeCell ref="L9:L10"/>
    <mergeCell ref="B13:H13"/>
    <mergeCell ref="H21:I21"/>
    <mergeCell ref="B22:C22"/>
    <mergeCell ref="K22:L22"/>
    <mergeCell ref="B15:H15"/>
    <mergeCell ref="B16:H16"/>
    <mergeCell ref="B17:J17"/>
    <mergeCell ref="B18:J18"/>
    <mergeCell ref="B19:J19"/>
    <mergeCell ref="H20:J20"/>
    <mergeCell ref="B14:H14"/>
    <mergeCell ref="G9:G10"/>
    <mergeCell ref="H9:I9"/>
    <mergeCell ref="B8:F8"/>
    <mergeCell ref="B9:B10"/>
    <mergeCell ref="C9:C10"/>
    <mergeCell ref="D9:D10"/>
    <mergeCell ref="E9:E10"/>
    <mergeCell ref="F9:F10"/>
    <mergeCell ref="H6:I7"/>
    <mergeCell ref="J6:J7"/>
    <mergeCell ref="K6:K7"/>
    <mergeCell ref="L6:L7"/>
    <mergeCell ref="B1:L1"/>
    <mergeCell ref="B2:L2"/>
    <mergeCell ref="B3:L3"/>
    <mergeCell ref="H4:I4"/>
    <mergeCell ref="H5:I5"/>
  </mergeCells>
  <pageMargins left="0.7" right="0.7" top="0.75" bottom="0.75" header="0.3" footer="0.3"/>
  <pageSetup scale="53" fitToHeight="0" orientation="landscape" verticalDpi="0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L22"/>
  <sheetViews>
    <sheetView rightToLeft="1" topLeftCell="A16" workbookViewId="0">
      <selection activeCell="B22" sqref="B22"/>
    </sheetView>
  </sheetViews>
  <sheetFormatPr defaultRowHeight="15" x14ac:dyDescent="0.25"/>
  <cols>
    <col min="1" max="1" width="2.5703125" customWidth="1"/>
    <col min="2" max="2" width="13.28515625" customWidth="1"/>
    <col min="3" max="3" width="18.7109375" customWidth="1"/>
    <col min="4" max="4" width="15.42578125" customWidth="1"/>
    <col min="5" max="5" width="20" customWidth="1"/>
    <col min="6" max="6" width="16.5703125" customWidth="1"/>
    <col min="7" max="7" width="18.42578125" customWidth="1"/>
    <col min="8" max="8" width="12.85546875" customWidth="1"/>
    <col min="9" max="9" width="15.28515625" customWidth="1"/>
    <col min="10" max="10" width="13.42578125" customWidth="1"/>
    <col min="11" max="11" width="20.140625" customWidth="1"/>
    <col min="12" max="12" width="34" customWidth="1"/>
  </cols>
  <sheetData>
    <row r="1" spans="2:12" ht="27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26.25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7" thickBot="1" x14ac:dyDescent="0.3">
      <c r="B3" s="303" t="s">
        <v>73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18.75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18.75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37.5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359" t="s">
        <v>66</v>
      </c>
      <c r="I6" s="360"/>
      <c r="J6" s="363"/>
      <c r="K6" s="360" t="s">
        <v>74</v>
      </c>
      <c r="L6" s="365"/>
    </row>
    <row r="7" spans="2:12" ht="38.25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361"/>
      <c r="I7" s="362"/>
      <c r="J7" s="364"/>
      <c r="K7" s="362"/>
      <c r="L7" s="366"/>
    </row>
    <row r="8" spans="2:12" ht="24" x14ac:dyDescent="0.25">
      <c r="B8" s="319" t="s">
        <v>75</v>
      </c>
      <c r="C8" s="320"/>
      <c r="D8" s="320"/>
      <c r="E8" s="320"/>
      <c r="F8" s="320"/>
      <c r="G8" s="320"/>
      <c r="H8" s="320"/>
      <c r="I8" s="320"/>
      <c r="J8" s="320"/>
      <c r="K8" s="320"/>
      <c r="L8" s="323"/>
    </row>
    <row r="9" spans="2:12" ht="18.75" x14ac:dyDescent="0.25">
      <c r="B9" s="259" t="s">
        <v>21</v>
      </c>
      <c r="C9" s="261" t="s">
        <v>22</v>
      </c>
      <c r="D9" s="261" t="s">
        <v>23</v>
      </c>
      <c r="E9" s="261" t="s">
        <v>24</v>
      </c>
      <c r="F9" s="261" t="s">
        <v>25</v>
      </c>
      <c r="G9" s="261" t="s">
        <v>26</v>
      </c>
      <c r="H9" s="261" t="s">
        <v>27</v>
      </c>
      <c r="I9" s="261"/>
      <c r="J9" s="263" t="s">
        <v>28</v>
      </c>
      <c r="K9" s="264"/>
      <c r="L9" s="268" t="s">
        <v>29</v>
      </c>
    </row>
    <row r="10" spans="2:12" ht="19.5" thickBot="1" x14ac:dyDescent="0.3">
      <c r="B10" s="342"/>
      <c r="C10" s="343"/>
      <c r="D10" s="343"/>
      <c r="E10" s="343"/>
      <c r="F10" s="343"/>
      <c r="G10" s="343"/>
      <c r="H10" s="56" t="s">
        <v>30</v>
      </c>
      <c r="I10" s="56" t="s">
        <v>31</v>
      </c>
      <c r="J10" s="56" t="s">
        <v>32</v>
      </c>
      <c r="K10" s="56" t="s">
        <v>33</v>
      </c>
      <c r="L10" s="336"/>
    </row>
    <row r="11" spans="2:12" ht="18.75" x14ac:dyDescent="0.25">
      <c r="B11" s="100"/>
      <c r="C11" s="101"/>
      <c r="D11" s="101"/>
      <c r="E11" s="101"/>
      <c r="F11" s="101"/>
      <c r="G11" s="102">
        <v>1.1000000000000001</v>
      </c>
      <c r="H11" s="103"/>
      <c r="I11" s="104">
        <f>H11*G11</f>
        <v>0</v>
      </c>
      <c r="J11" s="103">
        <v>-1</v>
      </c>
      <c r="K11" s="32">
        <f>J11*G11</f>
        <v>-1.1000000000000001</v>
      </c>
      <c r="L11" s="51"/>
    </row>
    <row r="12" spans="2:12" ht="18.75" x14ac:dyDescent="0.25">
      <c r="B12" s="20"/>
      <c r="C12" s="21"/>
      <c r="D12" s="21"/>
      <c r="E12" s="21"/>
      <c r="F12" s="21"/>
      <c r="G12" s="22"/>
      <c r="H12" s="23"/>
      <c r="I12" s="24">
        <f>H12*G12</f>
        <v>0</v>
      </c>
      <c r="J12" s="23">
        <v>-1</v>
      </c>
      <c r="K12" s="24">
        <f>J12*G12</f>
        <v>0</v>
      </c>
      <c r="L12" s="26"/>
    </row>
    <row r="13" spans="2:12" ht="19.5" thickBot="1" x14ac:dyDescent="0.3">
      <c r="B13" s="88"/>
      <c r="C13" s="89"/>
      <c r="D13" s="89"/>
      <c r="E13" s="28"/>
      <c r="F13" s="89"/>
      <c r="G13" s="90"/>
      <c r="H13" s="91"/>
      <c r="I13" s="92">
        <f>H13*G13</f>
        <v>0</v>
      </c>
      <c r="J13" s="91"/>
      <c r="K13" s="92">
        <f t="shared" ref="K13" si="0">J13*G13</f>
        <v>0</v>
      </c>
      <c r="L13" s="73"/>
    </row>
    <row r="14" spans="2:12" ht="21" x14ac:dyDescent="0.25">
      <c r="B14" s="312" t="s">
        <v>34</v>
      </c>
      <c r="C14" s="271"/>
      <c r="D14" s="271"/>
      <c r="E14" s="271"/>
      <c r="F14" s="271"/>
      <c r="G14" s="271"/>
      <c r="H14" s="272"/>
      <c r="I14" s="36">
        <f>SUM(I11:I13)</f>
        <v>0</v>
      </c>
      <c r="J14" s="37">
        <f>SUM(J11:J13)</f>
        <v>-2</v>
      </c>
      <c r="K14" s="93">
        <f>SUM(K11:K13)</f>
        <v>-1.1000000000000001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2" ht="21.75" thickBot="1" x14ac:dyDescent="0.3">
      <c r="B17" s="337" t="s">
        <v>40</v>
      </c>
      <c r="C17" s="338"/>
      <c r="D17" s="338"/>
      <c r="E17" s="338"/>
      <c r="F17" s="338"/>
      <c r="G17" s="338"/>
      <c r="H17" s="339"/>
      <c r="I17" s="43" t="s">
        <v>41</v>
      </c>
      <c r="J17" s="44"/>
      <c r="K17" s="45">
        <f>(K14+K15+K16)*J17</f>
        <v>0</v>
      </c>
      <c r="L17" s="73"/>
    </row>
    <row r="18" spans="2:12" ht="24" x14ac:dyDescent="0.25">
      <c r="B18" s="346" t="s">
        <v>70</v>
      </c>
      <c r="C18" s="347"/>
      <c r="D18" s="347"/>
      <c r="E18" s="347"/>
      <c r="F18" s="347"/>
      <c r="G18" s="347"/>
      <c r="H18" s="347"/>
      <c r="I18" s="347"/>
      <c r="J18" s="348"/>
      <c r="K18" s="74">
        <f>SUM(K14:K17)</f>
        <v>-1.1000000000000001</v>
      </c>
      <c r="L18" s="94"/>
    </row>
    <row r="19" spans="2:12" ht="24.75" thickBot="1" x14ac:dyDescent="0.3">
      <c r="B19" s="333" t="s">
        <v>76</v>
      </c>
      <c r="C19" s="334"/>
      <c r="D19" s="334"/>
      <c r="E19" s="334"/>
      <c r="F19" s="334"/>
      <c r="G19" s="334"/>
      <c r="H19" s="334"/>
      <c r="I19" s="334"/>
      <c r="J19" s="335"/>
      <c r="K19" s="77">
        <f>K18/K5</f>
        <v>-0.27500000000000002</v>
      </c>
      <c r="L19" s="105" t="str">
        <f>IF(OR((K19+L6)&gt;25%,(K19+L6)&lt;-25%),"نیاز به اخذ موافقت نامه پیمانکار","مجاز")</f>
        <v>نیاز به اخذ موافقت نامه پیمانکار</v>
      </c>
    </row>
    <row r="20" spans="2:12" ht="107.25" customHeight="1" x14ac:dyDescent="0.25">
      <c r="B20" s="60" t="s">
        <v>46</v>
      </c>
      <c r="C20" s="61" t="s">
        <v>47</v>
      </c>
      <c r="D20" s="61" t="s">
        <v>48</v>
      </c>
      <c r="E20" s="61"/>
      <c r="F20" s="61" t="s">
        <v>49</v>
      </c>
      <c r="G20" s="61"/>
      <c r="H20" s="252" t="s">
        <v>50</v>
      </c>
      <c r="I20" s="252"/>
      <c r="J20" s="252"/>
      <c r="K20" s="61"/>
      <c r="L20" s="62" t="s">
        <v>51</v>
      </c>
    </row>
    <row r="21" spans="2:12" ht="183" customHeight="1" thickBot="1" x14ac:dyDescent="0.3">
      <c r="B21" s="253" t="s">
        <v>146</v>
      </c>
      <c r="C21" s="254"/>
      <c r="D21" s="211"/>
      <c r="E21" s="211"/>
      <c r="F21" s="211"/>
      <c r="G21" s="211"/>
      <c r="H21" s="211"/>
      <c r="I21" s="211"/>
      <c r="J21" s="211"/>
      <c r="K21" s="315" t="s">
        <v>52</v>
      </c>
      <c r="L21" s="316"/>
    </row>
    <row r="22" spans="2:12" ht="15.75" thickTop="1" x14ac:dyDescent="0.25"/>
  </sheetData>
  <sheetProtection algorithmName="SHA-512" hashValue="fR7NydP790K3KUJtYXahPHfXcooCqrHHTNhtlWYmURgTp4Vp4VqexoKdDBWEIyDoDOkkaN5RsXW6HOnuzoj9Sw==" saltValue="MZ94AgiT6RdWurjfD6dR2Q==" spinCount="100000" sheet="1" insertRows="0" deleteRows="0"/>
  <mergeCells count="29">
    <mergeCell ref="B1:L1"/>
    <mergeCell ref="B2:L2"/>
    <mergeCell ref="B3:L3"/>
    <mergeCell ref="I4:J4"/>
    <mergeCell ref="H5:J5"/>
    <mergeCell ref="K5:L5"/>
    <mergeCell ref="B15:H15"/>
    <mergeCell ref="H6:I7"/>
    <mergeCell ref="J6:J7"/>
    <mergeCell ref="K6:K7"/>
    <mergeCell ref="L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4:H14"/>
    <mergeCell ref="K21:L21"/>
    <mergeCell ref="B16:H16"/>
    <mergeCell ref="B17:H17"/>
    <mergeCell ref="B18:J18"/>
    <mergeCell ref="B19:J19"/>
    <mergeCell ref="H20:J20"/>
    <mergeCell ref="B21:C21"/>
  </mergeCells>
  <pageMargins left="0.7" right="0.7" top="0.75" bottom="0.75" header="0.3" footer="0.3"/>
  <pageSetup scale="59" fitToWidth="0" orientation="landscape" verticalDpi="0" r:id="rId1"/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rightToLeft="1" topLeftCell="A16" workbookViewId="0">
      <selection activeCell="B20" sqref="B20"/>
    </sheetView>
  </sheetViews>
  <sheetFormatPr defaultRowHeight="15" x14ac:dyDescent="0.25"/>
  <cols>
    <col min="1" max="1" width="3.7109375" customWidth="1"/>
    <col min="2" max="2" width="19.7109375" customWidth="1"/>
    <col min="3" max="3" width="21.85546875" customWidth="1"/>
    <col min="4" max="4" width="19.85546875" customWidth="1"/>
    <col min="5" max="5" width="21.42578125" customWidth="1"/>
    <col min="6" max="6" width="19" customWidth="1"/>
    <col min="7" max="7" width="21.85546875" customWidth="1"/>
    <col min="8" max="8" width="12.140625" customWidth="1"/>
    <col min="9" max="9" width="19.28515625" customWidth="1"/>
    <col min="10" max="10" width="14.28515625" customWidth="1"/>
    <col min="11" max="11" width="16.5703125" customWidth="1"/>
    <col min="12" max="12" width="16.85546875" customWidth="1"/>
  </cols>
  <sheetData>
    <row r="1" spans="1:12" ht="24.75" thickTop="1" x14ac:dyDescent="0.25">
      <c r="B1" s="324" t="s">
        <v>0</v>
      </c>
      <c r="C1" s="325"/>
      <c r="D1" s="325"/>
      <c r="E1" s="325"/>
      <c r="F1" s="325"/>
      <c r="G1" s="325"/>
      <c r="H1" s="325"/>
      <c r="I1" s="325"/>
      <c r="J1" s="325"/>
      <c r="K1" s="325"/>
      <c r="L1" s="326"/>
    </row>
    <row r="2" spans="1:12" ht="24" x14ac:dyDescent="0.25">
      <c r="B2" s="327" t="s">
        <v>1</v>
      </c>
      <c r="C2" s="328"/>
      <c r="D2" s="328"/>
      <c r="E2" s="328"/>
      <c r="F2" s="328"/>
      <c r="G2" s="328"/>
      <c r="H2" s="328"/>
      <c r="I2" s="328"/>
      <c r="J2" s="328"/>
      <c r="K2" s="328"/>
      <c r="L2" s="329"/>
    </row>
    <row r="3" spans="1:12" ht="34.5" thickBot="1" x14ac:dyDescent="0.3">
      <c r="B3" s="330" t="s">
        <v>77</v>
      </c>
      <c r="C3" s="331"/>
      <c r="D3" s="331"/>
      <c r="E3" s="331"/>
      <c r="F3" s="331"/>
      <c r="G3" s="331"/>
      <c r="H3" s="331"/>
      <c r="I3" s="331"/>
      <c r="J3" s="331"/>
      <c r="K3" s="331"/>
      <c r="L3" s="332"/>
    </row>
    <row r="4" spans="1:12" ht="18.75" x14ac:dyDescent="0.25">
      <c r="B4" s="1" t="s">
        <v>3</v>
      </c>
      <c r="C4" s="2"/>
      <c r="D4" s="3" t="s">
        <v>78</v>
      </c>
      <c r="E4" s="2"/>
      <c r="F4" s="3" t="s">
        <v>5</v>
      </c>
      <c r="G4" s="2"/>
      <c r="H4" s="3" t="s">
        <v>79</v>
      </c>
      <c r="I4" s="2"/>
      <c r="J4" s="355" t="s">
        <v>47</v>
      </c>
      <c r="K4" s="356"/>
      <c r="L4" s="4"/>
    </row>
    <row r="5" spans="1:12" ht="18.75" x14ac:dyDescent="0.25">
      <c r="B5" s="5" t="s">
        <v>80</v>
      </c>
      <c r="C5" s="6"/>
      <c r="D5" s="7" t="s">
        <v>9</v>
      </c>
      <c r="E5" s="6"/>
      <c r="F5" s="7" t="s">
        <v>81</v>
      </c>
      <c r="G5" s="6"/>
      <c r="H5" s="308" t="s">
        <v>11</v>
      </c>
      <c r="I5" s="309"/>
      <c r="J5" s="310">
        <v>4</v>
      </c>
      <c r="K5" s="310"/>
      <c r="L5" s="311"/>
    </row>
    <row r="6" spans="1:12" ht="18.75" x14ac:dyDescent="0.25">
      <c r="B6" s="10" t="s">
        <v>12</v>
      </c>
      <c r="C6" s="6"/>
      <c r="D6" s="11" t="s">
        <v>82</v>
      </c>
      <c r="E6" s="12"/>
      <c r="F6" s="8" t="s">
        <v>14</v>
      </c>
      <c r="G6" s="6"/>
      <c r="H6" s="367" t="s">
        <v>83</v>
      </c>
      <c r="I6" s="368"/>
      <c r="J6" s="371" t="s">
        <v>84</v>
      </c>
      <c r="K6" s="371"/>
      <c r="L6" s="373"/>
    </row>
    <row r="7" spans="1:12" ht="19.5" thickBot="1" x14ac:dyDescent="0.3">
      <c r="B7" s="240" t="s">
        <v>132</v>
      </c>
      <c r="C7" s="14"/>
      <c r="D7" s="15" t="s">
        <v>85</v>
      </c>
      <c r="E7" s="14"/>
      <c r="F7" s="16" t="s">
        <v>19</v>
      </c>
      <c r="G7" s="17"/>
      <c r="H7" s="369"/>
      <c r="I7" s="370"/>
      <c r="J7" s="372"/>
      <c r="K7" s="372"/>
      <c r="L7" s="374"/>
    </row>
    <row r="8" spans="1:12" ht="24" x14ac:dyDescent="0.25">
      <c r="B8" s="319" t="s">
        <v>86</v>
      </c>
      <c r="C8" s="320"/>
      <c r="D8" s="320"/>
      <c r="E8" s="320"/>
      <c r="F8" s="320"/>
      <c r="G8" s="320"/>
      <c r="H8" s="320"/>
      <c r="I8" s="320"/>
      <c r="J8" s="320"/>
      <c r="K8" s="320"/>
      <c r="L8" s="323"/>
    </row>
    <row r="9" spans="1:12" ht="18.75" x14ac:dyDescent="0.25">
      <c r="B9" s="259" t="s">
        <v>21</v>
      </c>
      <c r="C9" s="261" t="s">
        <v>22</v>
      </c>
      <c r="D9" s="261" t="s">
        <v>23</v>
      </c>
      <c r="E9" s="261" t="s">
        <v>24</v>
      </c>
      <c r="F9" s="261" t="s">
        <v>25</v>
      </c>
      <c r="G9" s="261" t="s">
        <v>26</v>
      </c>
      <c r="H9" s="261" t="s">
        <v>27</v>
      </c>
      <c r="I9" s="261"/>
      <c r="J9" s="18" t="s">
        <v>28</v>
      </c>
      <c r="K9" s="18"/>
      <c r="L9" s="268" t="s">
        <v>29</v>
      </c>
    </row>
    <row r="10" spans="1:12" ht="19.5" thickBot="1" x14ac:dyDescent="0.3">
      <c r="B10" s="342"/>
      <c r="C10" s="343"/>
      <c r="D10" s="343"/>
      <c r="E10" s="343"/>
      <c r="F10" s="343"/>
      <c r="G10" s="343"/>
      <c r="H10" s="56" t="s">
        <v>30</v>
      </c>
      <c r="I10" s="56" t="s">
        <v>31</v>
      </c>
      <c r="J10" s="56" t="s">
        <v>32</v>
      </c>
      <c r="K10" s="56" t="s">
        <v>33</v>
      </c>
      <c r="L10" s="336"/>
    </row>
    <row r="11" spans="1:12" ht="18.75" x14ac:dyDescent="0.25">
      <c r="B11" s="57"/>
      <c r="C11" s="58"/>
      <c r="D11" s="58"/>
      <c r="E11" s="58"/>
      <c r="F11" s="58"/>
      <c r="G11" s="106">
        <v>1</v>
      </c>
      <c r="H11" s="107"/>
      <c r="I11" s="106">
        <f>H11*G11</f>
        <v>0</v>
      </c>
      <c r="J11" s="107"/>
      <c r="K11" s="24">
        <f>J11*G11</f>
        <v>0</v>
      </c>
      <c r="L11" s="59"/>
    </row>
    <row r="12" spans="1:12" ht="18.75" x14ac:dyDescent="0.25">
      <c r="A12" s="242"/>
      <c r="B12" s="6"/>
      <c r="C12" s="21"/>
      <c r="D12" s="21"/>
      <c r="E12" s="21"/>
      <c r="F12" s="21"/>
      <c r="G12" s="24"/>
      <c r="H12" s="25"/>
      <c r="I12" s="106">
        <f>H12*G12</f>
        <v>0</v>
      </c>
      <c r="J12" s="107"/>
      <c r="K12" s="24">
        <f>J12*G12</f>
        <v>0</v>
      </c>
      <c r="L12" s="26"/>
    </row>
    <row r="13" spans="1:12" ht="19.5" thickBot="1" x14ac:dyDescent="0.3">
      <c r="B13" s="65"/>
      <c r="C13" s="66"/>
      <c r="D13" s="66"/>
      <c r="E13" s="66"/>
      <c r="F13" s="66"/>
      <c r="G13" s="67"/>
      <c r="H13" s="68"/>
      <c r="I13" s="69">
        <f t="shared" ref="I13" si="0">H13*G13</f>
        <v>0</v>
      </c>
      <c r="J13" s="68"/>
      <c r="K13" s="69">
        <f t="shared" ref="K13" si="1">J13*G13</f>
        <v>0</v>
      </c>
      <c r="L13" s="70"/>
    </row>
    <row r="14" spans="1:12" ht="21" x14ac:dyDescent="0.25">
      <c r="B14" s="312" t="s">
        <v>34</v>
      </c>
      <c r="C14" s="271"/>
      <c r="D14" s="271"/>
      <c r="E14" s="271"/>
      <c r="F14" s="271"/>
      <c r="G14" s="271"/>
      <c r="H14" s="272"/>
      <c r="I14" s="36">
        <f>SUM(I11:I13)</f>
        <v>0</v>
      </c>
      <c r="J14" s="37">
        <f>SUM(J11:J13)</f>
        <v>0</v>
      </c>
      <c r="K14" s="36">
        <f>SUM(K11:K13)</f>
        <v>0</v>
      </c>
      <c r="L14" s="38"/>
    </row>
    <row r="15" spans="1:12" ht="21.75" thickBot="1" x14ac:dyDescent="0.3">
      <c r="B15" s="317" t="s">
        <v>36</v>
      </c>
      <c r="C15" s="318"/>
      <c r="D15" s="318"/>
      <c r="E15" s="318"/>
      <c r="F15" s="318"/>
      <c r="G15" s="318"/>
      <c r="H15" s="318"/>
      <c r="I15" s="71" t="s">
        <v>37</v>
      </c>
      <c r="J15" s="40"/>
      <c r="K15" s="72">
        <f>J15*K14</f>
        <v>0</v>
      </c>
      <c r="L15" s="73"/>
    </row>
    <row r="16" spans="1:12" ht="56.25" x14ac:dyDescent="0.25">
      <c r="B16" s="84" t="s">
        <v>42</v>
      </c>
      <c r="C16" s="21"/>
      <c r="D16" s="21"/>
      <c r="E16" s="21"/>
      <c r="F16" s="21"/>
      <c r="G16" s="21"/>
      <c r="H16" s="21"/>
      <c r="I16" s="21"/>
      <c r="J16" s="21"/>
      <c r="K16" s="74">
        <f>SUM(K14:K15)</f>
        <v>0</v>
      </c>
      <c r="L16" s="75"/>
    </row>
    <row r="17" spans="2:12" ht="24.75" thickBot="1" x14ac:dyDescent="0.3">
      <c r="B17" s="321" t="s">
        <v>87</v>
      </c>
      <c r="C17" s="322"/>
      <c r="D17" s="322"/>
      <c r="E17" s="322"/>
      <c r="F17" s="322"/>
      <c r="G17" s="322"/>
      <c r="H17" s="322"/>
      <c r="I17" s="322"/>
      <c r="J17" s="322"/>
      <c r="K17" s="77">
        <f>K16/J5</f>
        <v>0</v>
      </c>
      <c r="L17" s="108" t="str">
        <f>IF((L6+K17)&gt;10%,"غیر مجاز","مجاز")</f>
        <v>مجاز</v>
      </c>
    </row>
    <row r="18" spans="2:12" x14ac:dyDescent="0.25">
      <c r="B18" s="60" t="s">
        <v>46</v>
      </c>
      <c r="C18" s="61" t="s">
        <v>47</v>
      </c>
      <c r="D18" s="61" t="s">
        <v>48</v>
      </c>
      <c r="E18" s="61"/>
      <c r="F18" s="61" t="s">
        <v>49</v>
      </c>
      <c r="G18" s="61"/>
      <c r="H18" s="252" t="s">
        <v>50</v>
      </c>
      <c r="I18" s="252"/>
      <c r="J18" s="252"/>
      <c r="K18" s="61"/>
      <c r="L18" s="62" t="s">
        <v>51</v>
      </c>
    </row>
    <row r="19" spans="2:12" ht="21.75" thickBot="1" x14ac:dyDescent="0.3">
      <c r="B19" s="253" t="s">
        <v>146</v>
      </c>
      <c r="C19" s="254"/>
      <c r="D19" s="63"/>
      <c r="E19" s="63"/>
      <c r="F19" s="239"/>
      <c r="G19" s="239"/>
      <c r="H19" s="375"/>
      <c r="I19" s="375"/>
      <c r="J19" s="63"/>
      <c r="K19" s="315" t="s">
        <v>52</v>
      </c>
      <c r="L19" s="316"/>
    </row>
    <row r="20" spans="2:12" ht="15.75" thickTop="1" x14ac:dyDescent="0.25"/>
  </sheetData>
  <sheetProtection algorithmName="SHA-512" hashValue="WzF7xnjrZz77UHgjzviGIcAbNyyk+r1bpHHwdqvMs1i/GQNJpOjsXsFetntXuDkUWiXDxb8b6S87FIs6dFQryg==" saltValue="ZTCv7jT4bfocs9Rs29cQ4Q==" spinCount="100000" sheet="1" insertRows="0" deleteRows="0"/>
  <mergeCells count="25">
    <mergeCell ref="B19:C19"/>
    <mergeCell ref="H19:I19"/>
    <mergeCell ref="K19:L19"/>
    <mergeCell ref="H9:I9"/>
    <mergeCell ref="L9:L10"/>
    <mergeCell ref="B14:H14"/>
    <mergeCell ref="B15:H15"/>
    <mergeCell ref="B17:J17"/>
    <mergeCell ref="H18:J18"/>
    <mergeCell ref="H6:I7"/>
    <mergeCell ref="J6:K7"/>
    <mergeCell ref="L6:L7"/>
    <mergeCell ref="B8:L8"/>
    <mergeCell ref="B9:B10"/>
    <mergeCell ref="C9:C10"/>
    <mergeCell ref="D9:D10"/>
    <mergeCell ref="E9:E10"/>
    <mergeCell ref="F9:F10"/>
    <mergeCell ref="G9:G10"/>
    <mergeCell ref="B1:L1"/>
    <mergeCell ref="B2:L2"/>
    <mergeCell ref="B3:L3"/>
    <mergeCell ref="J4:K4"/>
    <mergeCell ref="H5:I5"/>
    <mergeCell ref="J5:L5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workbookViewId="0">
      <selection activeCell="B9" sqref="B9:B10"/>
    </sheetView>
  </sheetViews>
  <sheetFormatPr defaultRowHeight="15" x14ac:dyDescent="0.25"/>
  <cols>
    <col min="1" max="1" width="2.8554687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147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av2oLyiL3t1sYynsB0lf0BZv6BmtGDhK+I1vVPZ6kA6D4hzHWf4TPe3gGCNoUSnMtFe+PbUBQK10v69/0HEf8Q==" saltValue="vB5UQNVPSA4phQn0yQzedg==" spinCount="100000" sheet="1" insertRows="0" deleteRows="0"/>
  <mergeCells count="43">
    <mergeCell ref="B1:L1"/>
    <mergeCell ref="B2:L2"/>
    <mergeCell ref="B3:L3"/>
    <mergeCell ref="I4:J4"/>
    <mergeCell ref="H5:J5"/>
    <mergeCell ref="K5:L5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9:E19"/>
    <mergeCell ref="B20:B21"/>
    <mergeCell ref="C20:C21"/>
    <mergeCell ref="D20:D21"/>
    <mergeCell ref="E20:E21"/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rightToLeft="1" topLeftCell="A7" workbookViewId="0">
      <selection activeCell="P12" sqref="P12"/>
    </sheetView>
  </sheetViews>
  <sheetFormatPr defaultRowHeight="15" x14ac:dyDescent="0.25"/>
  <cols>
    <col min="1" max="1" width="3.7109375" customWidth="1"/>
    <col min="2" max="2" width="15.5703125" customWidth="1"/>
    <col min="3" max="3" width="20.5703125" customWidth="1"/>
    <col min="4" max="4" width="13.5703125" customWidth="1"/>
    <col min="5" max="5" width="16.5703125" customWidth="1"/>
    <col min="6" max="6" width="23.5703125" customWidth="1"/>
    <col min="7" max="8" width="15.5703125" customWidth="1"/>
    <col min="9" max="9" width="21.28515625" customWidth="1"/>
    <col min="10" max="10" width="16.5703125" customWidth="1"/>
    <col min="11" max="11" width="17.7109375" customWidth="1"/>
  </cols>
  <sheetData>
    <row r="1" spans="1:11" ht="24.95" customHeight="1" thickTop="1" x14ac:dyDescent="0.25">
      <c r="B1" s="461" t="s">
        <v>0</v>
      </c>
      <c r="C1" s="462"/>
      <c r="D1" s="462"/>
      <c r="E1" s="462"/>
      <c r="F1" s="462"/>
      <c r="G1" s="462"/>
      <c r="H1" s="462"/>
      <c r="I1" s="462"/>
      <c r="J1" s="462"/>
      <c r="K1" s="463"/>
    </row>
    <row r="2" spans="1:11" ht="24.9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2"/>
    </row>
    <row r="3" spans="1:11" ht="24.95" customHeight="1" thickBot="1" x14ac:dyDescent="0.3">
      <c r="B3" s="303" t="s">
        <v>88</v>
      </c>
      <c r="C3" s="304"/>
      <c r="D3" s="304"/>
      <c r="E3" s="304"/>
      <c r="F3" s="304"/>
      <c r="G3" s="304"/>
      <c r="H3" s="304"/>
      <c r="I3" s="304"/>
      <c r="J3" s="304"/>
      <c r="K3" s="305"/>
    </row>
    <row r="4" spans="1:11" ht="30" customHeight="1" x14ac:dyDescent="0.25">
      <c r="B4" s="109" t="s">
        <v>3</v>
      </c>
      <c r="C4" s="2"/>
      <c r="D4" s="3" t="s">
        <v>4</v>
      </c>
      <c r="E4" s="110"/>
      <c r="F4" s="3" t="s">
        <v>5</v>
      </c>
      <c r="G4" s="2"/>
      <c r="H4" s="3" t="s">
        <v>6</v>
      </c>
      <c r="I4" s="2"/>
      <c r="J4" s="3" t="s">
        <v>7</v>
      </c>
      <c r="K4" s="111"/>
    </row>
    <row r="5" spans="1:11" ht="30" customHeight="1" x14ac:dyDescent="0.25">
      <c r="B5" s="112" t="s">
        <v>8</v>
      </c>
      <c r="C5" s="81"/>
      <c r="D5" s="8" t="s">
        <v>89</v>
      </c>
      <c r="E5" s="81"/>
      <c r="F5" s="7" t="s">
        <v>10</v>
      </c>
      <c r="G5" s="113"/>
      <c r="H5" s="464" t="s">
        <v>90</v>
      </c>
      <c r="I5" s="415"/>
      <c r="J5" s="465">
        <v>3.2</v>
      </c>
      <c r="K5" s="466"/>
    </row>
    <row r="6" spans="1:11" ht="30" customHeight="1" x14ac:dyDescent="0.25">
      <c r="B6" s="112" t="s">
        <v>12</v>
      </c>
      <c r="C6" s="81"/>
      <c r="D6" s="8" t="s">
        <v>13</v>
      </c>
      <c r="E6" s="114"/>
      <c r="F6" s="8" t="s">
        <v>91</v>
      </c>
      <c r="G6" s="81"/>
      <c r="H6" s="115" t="s">
        <v>17</v>
      </c>
      <c r="I6" s="116"/>
      <c r="J6" s="117" t="s">
        <v>19</v>
      </c>
      <c r="K6" s="118"/>
    </row>
    <row r="7" spans="1:11" ht="57" thickBot="1" x14ac:dyDescent="0.3">
      <c r="A7" s="242"/>
      <c r="B7" s="467" t="s">
        <v>92</v>
      </c>
      <c r="C7" s="467"/>
      <c r="D7" s="468">
        <v>0.1</v>
      </c>
      <c r="E7" s="469"/>
      <c r="F7" s="119" t="s">
        <v>66</v>
      </c>
      <c r="G7" s="120"/>
      <c r="H7" s="470" t="s">
        <v>74</v>
      </c>
      <c r="I7" s="467"/>
      <c r="J7" s="471"/>
      <c r="K7" s="472"/>
    </row>
    <row r="8" spans="1:11" ht="30" customHeight="1" thickBot="1" x14ac:dyDescent="0.3">
      <c r="B8" s="473" t="s">
        <v>93</v>
      </c>
      <c r="C8" s="474"/>
      <c r="D8" s="474"/>
      <c r="E8" s="474"/>
      <c r="F8" s="474"/>
      <c r="G8" s="474"/>
      <c r="H8" s="474"/>
      <c r="I8" s="474"/>
      <c r="J8" s="474"/>
      <c r="K8" s="475"/>
    </row>
    <row r="9" spans="1:11" ht="60" customHeight="1" thickBot="1" x14ac:dyDescent="0.3">
      <c r="B9" s="121" t="s">
        <v>94</v>
      </c>
      <c r="C9" s="122" t="s">
        <v>95</v>
      </c>
      <c r="D9" s="476" t="s">
        <v>96</v>
      </c>
      <c r="E9" s="477"/>
      <c r="F9" s="478"/>
      <c r="G9" s="124" t="s">
        <v>97</v>
      </c>
      <c r="H9" s="125" t="s">
        <v>98</v>
      </c>
      <c r="I9" s="126" t="s">
        <v>99</v>
      </c>
      <c r="J9" s="123" t="s">
        <v>100</v>
      </c>
      <c r="K9" s="127" t="s">
        <v>29</v>
      </c>
    </row>
    <row r="10" spans="1:11" s="64" customFormat="1" ht="24.95" customHeight="1" x14ac:dyDescent="0.25">
      <c r="B10" s="128">
        <v>1</v>
      </c>
      <c r="C10" s="129"/>
      <c r="D10" s="479"/>
      <c r="E10" s="480"/>
      <c r="F10" s="481"/>
      <c r="G10" s="130"/>
      <c r="H10" s="131"/>
      <c r="I10" s="132">
        <f>H10-G10</f>
        <v>0</v>
      </c>
      <c r="J10" s="138">
        <f>'تغییرمقادیر آیتم های پایه (1)'!$K$30</f>
        <v>1</v>
      </c>
      <c r="K10" s="133"/>
    </row>
    <row r="11" spans="1:11" s="64" customFormat="1" ht="24.95" customHeight="1" x14ac:dyDescent="0.25">
      <c r="B11" s="128"/>
      <c r="C11" s="134"/>
      <c r="D11" s="482"/>
      <c r="E11" s="483"/>
      <c r="F11" s="484"/>
      <c r="G11" s="135"/>
      <c r="H11" s="136"/>
      <c r="I11" s="137">
        <f>H11-G11</f>
        <v>0</v>
      </c>
      <c r="J11" s="138">
        <f>'تغییرمقادیر آیتم های پایه (2)'!$K$31</f>
        <v>1</v>
      </c>
      <c r="K11" s="139"/>
    </row>
    <row r="12" spans="1:11" s="64" customFormat="1" ht="24.95" customHeight="1" thickBot="1" x14ac:dyDescent="0.3">
      <c r="B12" s="128"/>
      <c r="C12" s="140"/>
      <c r="D12" s="485"/>
      <c r="E12" s="486"/>
      <c r="F12" s="487"/>
      <c r="G12" s="141"/>
      <c r="H12" s="142"/>
      <c r="I12" s="143">
        <f>H12-G12</f>
        <v>0</v>
      </c>
      <c r="J12" s="138">
        <f>'تغییرمقادیر آیتم های پایه (3)'!$K$30</f>
        <v>1</v>
      </c>
      <c r="K12" s="144"/>
    </row>
    <row r="13" spans="1:11" ht="30" customHeight="1" thickBot="1" x14ac:dyDescent="0.3">
      <c r="B13" s="458" t="s">
        <v>101</v>
      </c>
      <c r="C13" s="459"/>
      <c r="D13" s="459"/>
      <c r="E13" s="459"/>
      <c r="F13" s="459"/>
      <c r="G13" s="459"/>
      <c r="H13" s="459"/>
      <c r="I13" s="460"/>
      <c r="J13" s="145">
        <f>SUMIF(J10:J12, "&gt;0", J10:J12)</f>
        <v>3</v>
      </c>
      <c r="K13" s="214"/>
    </row>
    <row r="14" spans="1:11" ht="30" customHeight="1" thickBot="1" x14ac:dyDescent="0.3">
      <c r="B14" s="436" t="s">
        <v>102</v>
      </c>
      <c r="C14" s="437"/>
      <c r="D14" s="437"/>
      <c r="E14" s="437"/>
      <c r="F14" s="437"/>
      <c r="G14" s="437"/>
      <c r="H14" s="437"/>
      <c r="I14" s="438"/>
      <c r="J14" s="146">
        <f>SUMIF(J10:J12, "&lt;0", J10:J12)</f>
        <v>0</v>
      </c>
      <c r="K14" s="147"/>
    </row>
    <row r="15" spans="1:11" ht="30" customHeight="1" thickTop="1" thickBot="1" x14ac:dyDescent="0.3">
      <c r="B15" s="439" t="s">
        <v>103</v>
      </c>
      <c r="C15" s="440"/>
      <c r="D15" s="440"/>
      <c r="E15" s="440"/>
      <c r="F15" s="440"/>
      <c r="G15" s="440"/>
      <c r="H15" s="440"/>
      <c r="I15" s="440"/>
      <c r="J15" s="440"/>
      <c r="K15" s="441"/>
    </row>
    <row r="16" spans="1:11" ht="84.95" customHeight="1" thickBot="1" x14ac:dyDescent="0.3">
      <c r="B16" s="148" t="s">
        <v>94</v>
      </c>
      <c r="C16" s="442" t="s">
        <v>95</v>
      </c>
      <c r="D16" s="442"/>
      <c r="E16" s="150" t="s">
        <v>104</v>
      </c>
      <c r="F16" s="151" t="s">
        <v>105</v>
      </c>
      <c r="G16" s="152" t="s">
        <v>106</v>
      </c>
      <c r="H16" s="153" t="s">
        <v>107</v>
      </c>
      <c r="I16" s="154" t="s">
        <v>108</v>
      </c>
      <c r="J16" s="155" t="s">
        <v>109</v>
      </c>
      <c r="K16" s="156" t="s">
        <v>29</v>
      </c>
    </row>
    <row r="17" spans="2:11" s="64" customFormat="1" ht="24.95" customHeight="1" thickBot="1" x14ac:dyDescent="0.3">
      <c r="B17" s="157">
        <v>1</v>
      </c>
      <c r="C17" s="443"/>
      <c r="D17" s="443"/>
      <c r="E17" s="158">
        <v>1</v>
      </c>
      <c r="F17" s="159"/>
      <c r="G17" s="160">
        <f>H17/E17</f>
        <v>0.1</v>
      </c>
      <c r="H17" s="161">
        <f>'افزایش مقادیر ستاره دار (1)'!$K$18</f>
        <v>0.1</v>
      </c>
      <c r="I17" s="162">
        <f>G17+F17</f>
        <v>0.1</v>
      </c>
      <c r="J17" s="163" t="str">
        <f t="shared" ref="J17:J19" si="0">IF(OR(I17&gt;25%,I17&lt;-25%),"غیرمجاز","مجاز")</f>
        <v>مجاز</v>
      </c>
      <c r="K17" s="164"/>
    </row>
    <row r="18" spans="2:11" s="64" customFormat="1" ht="24.95" customHeight="1" thickBot="1" x14ac:dyDescent="0.3">
      <c r="B18" s="243"/>
      <c r="C18" s="165"/>
      <c r="D18" s="166"/>
      <c r="E18" s="158">
        <v>1</v>
      </c>
      <c r="F18" s="167"/>
      <c r="G18" s="168">
        <f>H18/E18</f>
        <v>0.1</v>
      </c>
      <c r="H18" s="161">
        <f>'افزایش مقادیر ستاره دار (2)'!$K$18</f>
        <v>0.1</v>
      </c>
      <c r="I18" s="169">
        <f>G18+F18</f>
        <v>0.1</v>
      </c>
      <c r="J18" s="170" t="str">
        <f t="shared" si="0"/>
        <v>مجاز</v>
      </c>
      <c r="K18" s="171"/>
    </row>
    <row r="19" spans="2:11" s="64" customFormat="1" ht="24.95" customHeight="1" thickBot="1" x14ac:dyDescent="0.3">
      <c r="B19" s="172"/>
      <c r="C19" s="444"/>
      <c r="D19" s="444"/>
      <c r="E19" s="173">
        <v>1</v>
      </c>
      <c r="F19" s="174"/>
      <c r="G19" s="175">
        <f t="shared" ref="G19" si="1">H19/E19</f>
        <v>0.1</v>
      </c>
      <c r="H19" s="161">
        <f>'افزایش مقادیر ستاره دار (3)'!$K$18</f>
        <v>0.1</v>
      </c>
      <c r="I19" s="176">
        <f t="shared" ref="I19" si="2">G19+F19</f>
        <v>0.1</v>
      </c>
      <c r="J19" s="177" t="str">
        <f t="shared" si="0"/>
        <v>مجاز</v>
      </c>
      <c r="K19" s="178"/>
    </row>
    <row r="20" spans="2:11" ht="30" customHeight="1" thickBot="1" x14ac:dyDescent="0.3">
      <c r="B20" s="445" t="s">
        <v>110</v>
      </c>
      <c r="C20" s="446"/>
      <c r="D20" s="446"/>
      <c r="E20" s="446"/>
      <c r="F20" s="446"/>
      <c r="G20" s="446"/>
      <c r="H20" s="179">
        <f>SUM(H17:H19)</f>
        <v>0.30000000000000004</v>
      </c>
      <c r="I20" s="447"/>
      <c r="J20" s="448"/>
      <c r="K20" s="449"/>
    </row>
    <row r="21" spans="2:11" ht="25.5" customHeight="1" thickTop="1" thickBot="1" x14ac:dyDescent="0.3">
      <c r="B21" s="439" t="s">
        <v>111</v>
      </c>
      <c r="C21" s="440"/>
      <c r="D21" s="440"/>
      <c r="E21" s="440"/>
      <c r="F21" s="440"/>
      <c r="G21" s="440"/>
      <c r="H21" s="440"/>
      <c r="I21" s="450"/>
      <c r="J21" s="450"/>
      <c r="K21" s="451"/>
    </row>
    <row r="22" spans="2:11" ht="84.95" customHeight="1" thickBot="1" x14ac:dyDescent="0.3">
      <c r="B22" s="452" t="s">
        <v>112</v>
      </c>
      <c r="C22" s="453"/>
      <c r="D22" s="453"/>
      <c r="E22" s="453"/>
      <c r="F22" s="453"/>
      <c r="G22" s="454"/>
      <c r="H22" s="153" t="s">
        <v>107</v>
      </c>
      <c r="I22" s="154" t="s">
        <v>113</v>
      </c>
      <c r="J22" s="155" t="s">
        <v>109</v>
      </c>
      <c r="K22" s="156" t="s">
        <v>29</v>
      </c>
    </row>
    <row r="23" spans="2:11" ht="42.75" customHeight="1" thickBot="1" x14ac:dyDescent="0.3">
      <c r="B23" s="455" t="s">
        <v>114</v>
      </c>
      <c r="C23" s="456"/>
      <c r="D23" s="456"/>
      <c r="E23" s="456"/>
      <c r="F23" s="456"/>
      <c r="G23" s="457"/>
      <c r="H23" s="180">
        <f>'کاهش مقادیر ستاره دار'!K18</f>
        <v>-1.1000000000000001</v>
      </c>
      <c r="I23" s="181">
        <f>H23/J5</f>
        <v>-0.34375</v>
      </c>
      <c r="J23" s="182" t="str">
        <f>IF(OR((I23)&gt;25%,(I23)&lt;-25%),"نیاز به اخذ موافقت نامه پیمانکار","مجاز")</f>
        <v>نیاز به اخذ موافقت نامه پیمانکار</v>
      </c>
      <c r="K23" s="183"/>
    </row>
    <row r="24" spans="2:11" ht="30" customHeight="1" thickTop="1" thickBot="1" x14ac:dyDescent="0.3">
      <c r="B24" s="439" t="s">
        <v>115</v>
      </c>
      <c r="C24" s="440"/>
      <c r="D24" s="440"/>
      <c r="E24" s="440"/>
      <c r="F24" s="440"/>
      <c r="G24" s="440"/>
      <c r="H24" s="440"/>
      <c r="I24" s="440"/>
      <c r="J24" s="440"/>
      <c r="K24" s="441"/>
    </row>
    <row r="25" spans="2:11" ht="65.099999999999994" customHeight="1" thickBot="1" x14ac:dyDescent="0.3">
      <c r="B25" s="452" t="s">
        <v>112</v>
      </c>
      <c r="C25" s="453"/>
      <c r="D25" s="453"/>
      <c r="E25" s="453"/>
      <c r="F25" s="453"/>
      <c r="G25" s="454"/>
      <c r="H25" s="184" t="s">
        <v>116</v>
      </c>
      <c r="I25" s="149" t="s">
        <v>117</v>
      </c>
      <c r="J25" s="185" t="s">
        <v>109</v>
      </c>
      <c r="K25" s="186" t="s">
        <v>29</v>
      </c>
    </row>
    <row r="26" spans="2:11" ht="30" customHeight="1" thickBot="1" x14ac:dyDescent="0.3">
      <c r="B26" s="433" t="s">
        <v>118</v>
      </c>
      <c r="C26" s="434"/>
      <c r="D26" s="434"/>
      <c r="E26" s="434"/>
      <c r="F26" s="434"/>
      <c r="G26" s="435"/>
      <c r="H26" s="187">
        <f>'قیمت جدید'!K16</f>
        <v>0</v>
      </c>
      <c r="I26" s="188">
        <f>H26/J5</f>
        <v>0</v>
      </c>
      <c r="J26" s="189" t="str">
        <f>IF((I26+D7)&gt;10%,"غیر مجاز","مجاز")</f>
        <v>مجاز</v>
      </c>
      <c r="K26" s="190"/>
    </row>
    <row r="27" spans="2:11" ht="25.5" customHeight="1" thickTop="1" thickBot="1" x14ac:dyDescent="0.3">
      <c r="B27" s="405" t="s">
        <v>119</v>
      </c>
      <c r="C27" s="406"/>
      <c r="D27" s="406"/>
      <c r="E27" s="406"/>
      <c r="F27" s="406"/>
      <c r="G27" s="406"/>
      <c r="H27" s="406"/>
      <c r="I27" s="406"/>
      <c r="J27" s="406"/>
      <c r="K27" s="407"/>
    </row>
    <row r="28" spans="2:11" ht="30" customHeight="1" x14ac:dyDescent="0.25">
      <c r="B28" s="408" t="s">
        <v>120</v>
      </c>
      <c r="C28" s="409"/>
      <c r="D28" s="409"/>
      <c r="E28" s="409"/>
      <c r="F28" s="409"/>
      <c r="G28" s="410"/>
      <c r="H28" s="191">
        <f>J13</f>
        <v>3</v>
      </c>
      <c r="I28" s="411"/>
      <c r="J28" s="412"/>
      <c r="K28" s="413"/>
    </row>
    <row r="29" spans="2:11" ht="30" customHeight="1" x14ac:dyDescent="0.25">
      <c r="B29" s="414" t="s">
        <v>121</v>
      </c>
      <c r="C29" s="415"/>
      <c r="D29" s="415"/>
      <c r="E29" s="415"/>
      <c r="F29" s="415"/>
      <c r="G29" s="416"/>
      <c r="H29" s="192">
        <f>H20</f>
        <v>0.30000000000000004</v>
      </c>
      <c r="I29" s="417"/>
      <c r="J29" s="418"/>
      <c r="K29" s="419"/>
    </row>
    <row r="30" spans="2:11" ht="30" customHeight="1" x14ac:dyDescent="0.25">
      <c r="B30" s="414" t="s">
        <v>122</v>
      </c>
      <c r="C30" s="415"/>
      <c r="D30" s="415"/>
      <c r="E30" s="415"/>
      <c r="F30" s="415"/>
      <c r="G30" s="416"/>
      <c r="H30" s="193">
        <f>J14</f>
        <v>0</v>
      </c>
      <c r="I30" s="417"/>
      <c r="J30" s="418"/>
      <c r="K30" s="419"/>
    </row>
    <row r="31" spans="2:11" ht="30" customHeight="1" thickBot="1" x14ac:dyDescent="0.3">
      <c r="B31" s="420" t="s">
        <v>123</v>
      </c>
      <c r="C31" s="421"/>
      <c r="D31" s="421"/>
      <c r="E31" s="421"/>
      <c r="F31" s="421"/>
      <c r="G31" s="422"/>
      <c r="H31" s="194">
        <f>H23</f>
        <v>-1.1000000000000001</v>
      </c>
      <c r="I31" s="195"/>
      <c r="J31" s="196"/>
      <c r="K31" s="197"/>
    </row>
    <row r="32" spans="2:11" ht="30" customHeight="1" x14ac:dyDescent="0.25">
      <c r="B32" s="423" t="s">
        <v>124</v>
      </c>
      <c r="C32" s="424"/>
      <c r="D32" s="424"/>
      <c r="E32" s="424"/>
      <c r="F32" s="424"/>
      <c r="G32" s="424"/>
      <c r="H32" s="179">
        <f>SUM(H28:H29)</f>
        <v>3.3</v>
      </c>
      <c r="I32" s="425" t="s">
        <v>125</v>
      </c>
      <c r="J32" s="426"/>
      <c r="K32" s="429">
        <f>H32+H33</f>
        <v>3.3</v>
      </c>
    </row>
    <row r="33" spans="2:11" ht="30" customHeight="1" x14ac:dyDescent="0.25">
      <c r="B33" s="431" t="s">
        <v>126</v>
      </c>
      <c r="C33" s="432"/>
      <c r="D33" s="432"/>
      <c r="E33" s="432"/>
      <c r="F33" s="432"/>
      <c r="G33" s="432"/>
      <c r="H33" s="198">
        <f>H26</f>
        <v>0</v>
      </c>
      <c r="I33" s="427"/>
      <c r="J33" s="428"/>
      <c r="K33" s="430"/>
    </row>
    <row r="34" spans="2:11" ht="30" customHeight="1" thickBot="1" x14ac:dyDescent="0.3">
      <c r="B34" s="399" t="s">
        <v>127</v>
      </c>
      <c r="C34" s="400"/>
      <c r="D34" s="400"/>
      <c r="E34" s="400"/>
      <c r="F34" s="400"/>
      <c r="G34" s="401"/>
      <c r="H34" s="402">
        <f>SUM(H30:H31)</f>
        <v>-1.1000000000000001</v>
      </c>
      <c r="I34" s="403"/>
      <c r="J34" s="403"/>
      <c r="K34" s="404"/>
    </row>
    <row r="35" spans="2:11" ht="30" customHeight="1" thickBot="1" x14ac:dyDescent="0.3">
      <c r="B35" s="387" t="s">
        <v>128</v>
      </c>
      <c r="C35" s="388"/>
      <c r="D35" s="388"/>
      <c r="E35" s="388"/>
      <c r="F35" s="389" t="str">
        <f>IF((H35+G7)&gt;25%,"(غیر مجاز)","(مجاز)")</f>
        <v>(غیر مجاز)</v>
      </c>
      <c r="G35" s="390"/>
      <c r="H35" s="199">
        <f>H32/J5</f>
        <v>1.0312499999999998</v>
      </c>
      <c r="I35" s="391" t="s">
        <v>129</v>
      </c>
      <c r="J35" s="393">
        <f>H35+H36</f>
        <v>1.0312499999999998</v>
      </c>
      <c r="K35" s="395" t="str">
        <f>IF((J35+J7)&gt;25%,"(غیر مجاز)","(مجاز)")</f>
        <v>(غیر مجاز)</v>
      </c>
    </row>
    <row r="36" spans="2:11" ht="30" customHeight="1" x14ac:dyDescent="0.25">
      <c r="B36" s="397" t="s">
        <v>130</v>
      </c>
      <c r="C36" s="398"/>
      <c r="D36" s="398"/>
      <c r="E36" s="398"/>
      <c r="F36" s="389" t="str">
        <f>IF((H36+D7)&gt;10%,"(غیر مجاز)","(مجاز)")</f>
        <v>(مجاز)</v>
      </c>
      <c r="G36" s="390"/>
      <c r="H36" s="200">
        <f>H33/J5</f>
        <v>0</v>
      </c>
      <c r="I36" s="392"/>
      <c r="J36" s="394"/>
      <c r="K36" s="396" t="str">
        <f>IF((M36+L8)&gt;25%,"(غیر مجاز)","(مجاز)")</f>
        <v>(مجاز)</v>
      </c>
    </row>
    <row r="37" spans="2:11" ht="30" customHeight="1" thickBot="1" x14ac:dyDescent="0.3">
      <c r="B37" s="376" t="s">
        <v>131</v>
      </c>
      <c r="C37" s="377"/>
      <c r="D37" s="377"/>
      <c r="E37" s="377"/>
      <c r="F37" s="378" t="str">
        <f>IF((H37+J7)&lt;-25%,"(نیاز به اخذ موافقت نامه پیمانکار)","(مجاز)")</f>
        <v>(نیاز به اخذ موافقت نامه پیمانکار)</v>
      </c>
      <c r="G37" s="379"/>
      <c r="H37" s="380">
        <f>H34/J5</f>
        <v>-0.34375</v>
      </c>
      <c r="I37" s="381"/>
      <c r="J37" s="381"/>
      <c r="K37" s="382"/>
    </row>
    <row r="38" spans="2:11" ht="63.75" customHeight="1" thickTop="1" x14ac:dyDescent="0.25">
      <c r="B38" s="60" t="s">
        <v>46</v>
      </c>
      <c r="C38" s="61"/>
      <c r="D38" s="61" t="s">
        <v>47</v>
      </c>
      <c r="E38" s="61" t="s">
        <v>48</v>
      </c>
      <c r="F38" s="61" t="s">
        <v>49</v>
      </c>
      <c r="G38" s="61"/>
      <c r="H38" s="252" t="s">
        <v>50</v>
      </c>
      <c r="I38" s="252"/>
      <c r="J38" s="252"/>
      <c r="K38" s="213" t="s">
        <v>51</v>
      </c>
    </row>
    <row r="39" spans="2:11" ht="37.5" customHeight="1" x14ac:dyDescent="0.45">
      <c r="B39" s="201"/>
      <c r="C39" s="202"/>
      <c r="D39" s="203"/>
      <c r="E39" s="203"/>
      <c r="F39" s="203"/>
      <c r="G39" s="202"/>
      <c r="H39" s="203"/>
      <c r="I39" s="203"/>
      <c r="J39" s="204"/>
      <c r="K39" s="205"/>
    </row>
    <row r="40" spans="2:11" ht="47.25" customHeight="1" thickBot="1" x14ac:dyDescent="0.3">
      <c r="B40" s="383" t="s">
        <v>146</v>
      </c>
      <c r="C40" s="384"/>
      <c r="D40" s="206"/>
      <c r="E40" s="207"/>
      <c r="F40" s="385"/>
      <c r="G40" s="385"/>
      <c r="H40" s="207"/>
      <c r="I40" s="385" t="s">
        <v>52</v>
      </c>
      <c r="J40" s="385"/>
      <c r="K40" s="386"/>
    </row>
    <row r="41" spans="2:11" ht="19.5" thickTop="1" x14ac:dyDescent="0.45">
      <c r="K41" s="208"/>
    </row>
  </sheetData>
  <sheetProtection algorithmName="SHA-512" hashValue="Wfs04qdLHmGXOYxnUCw/JIvhyrZW1q9b6QzjGD+CfeB4oKr2Cn1/4cSCPhjDIg0oL7ctEMOsHdrNueccUw9xYQ==" saltValue="7OzTbAgxGxR6M1uAtgMyMg==" spinCount="100000" sheet="1" formatCells="0" insertRows="0" deleteRows="0"/>
  <mergeCells count="56">
    <mergeCell ref="B13:I13"/>
    <mergeCell ref="B1:K1"/>
    <mergeCell ref="B2:K2"/>
    <mergeCell ref="B3:K3"/>
    <mergeCell ref="H5:I5"/>
    <mergeCell ref="J5:K5"/>
    <mergeCell ref="B7:C7"/>
    <mergeCell ref="D7:E7"/>
    <mergeCell ref="H7:I7"/>
    <mergeCell ref="J7:K7"/>
    <mergeCell ref="B8:K8"/>
    <mergeCell ref="D9:F9"/>
    <mergeCell ref="D10:F10"/>
    <mergeCell ref="D11:F11"/>
    <mergeCell ref="D12:F12"/>
    <mergeCell ref="B26:G26"/>
    <mergeCell ref="B14:I14"/>
    <mergeCell ref="B15:K15"/>
    <mergeCell ref="C16:D16"/>
    <mergeCell ref="C17:D17"/>
    <mergeCell ref="C19:D19"/>
    <mergeCell ref="B20:G20"/>
    <mergeCell ref="I20:K20"/>
    <mergeCell ref="B21:K21"/>
    <mergeCell ref="B22:G22"/>
    <mergeCell ref="B23:G23"/>
    <mergeCell ref="B24:K24"/>
    <mergeCell ref="B25:G25"/>
    <mergeCell ref="B34:G34"/>
    <mergeCell ref="H34:K34"/>
    <mergeCell ref="B27:K27"/>
    <mergeCell ref="B28:G28"/>
    <mergeCell ref="I28:K28"/>
    <mergeCell ref="B29:G29"/>
    <mergeCell ref="I29:K29"/>
    <mergeCell ref="B30:G30"/>
    <mergeCell ref="I30:K30"/>
    <mergeCell ref="B31:G31"/>
    <mergeCell ref="B32:G32"/>
    <mergeCell ref="I32:J33"/>
    <mergeCell ref="K32:K33"/>
    <mergeCell ref="B33:G33"/>
    <mergeCell ref="B35:E35"/>
    <mergeCell ref="F35:G35"/>
    <mergeCell ref="I35:I36"/>
    <mergeCell ref="J35:J36"/>
    <mergeCell ref="K35:K36"/>
    <mergeCell ref="B36:E36"/>
    <mergeCell ref="F36:G36"/>
    <mergeCell ref="B37:E37"/>
    <mergeCell ref="F37:G37"/>
    <mergeCell ref="H37:K37"/>
    <mergeCell ref="H38:J38"/>
    <mergeCell ref="B40:C40"/>
    <mergeCell ref="F40:G40"/>
    <mergeCell ref="I40:K40"/>
  </mergeCells>
  <pageMargins left="0.7" right="0.7" top="0.75" bottom="0.75" header="0.3" footer="0.3"/>
  <pageSetup scale="71" fitToHeight="0" orientation="landscape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rightToLeft="1" topLeftCell="A25" workbookViewId="0">
      <selection activeCell="C36" sqref="C36"/>
    </sheetView>
  </sheetViews>
  <sheetFormatPr defaultRowHeight="15" x14ac:dyDescent="0.25"/>
  <cols>
    <col min="1" max="1" width="2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1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1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1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1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1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1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1:15" s="64" customFormat="1" ht="23.25" customHeight="1" x14ac:dyDescent="0.25">
      <c r="A23" s="241"/>
      <c r="B23" s="6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1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1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1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1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1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1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1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1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1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7itZinhFmpq/h/plC202ySVbi53ahetpRfy03ofFebcXT/DOMBoKCy6valkMn7tvfoeoleHZqJqvasEYO7y2zQ==" saltValue="Z5MOAlYXysdPHdpQFUfBdQ==" spinCount="100000" sheet="1" insertRows="0" deleteRows="0"/>
  <mergeCells count="43">
    <mergeCell ref="B1:L1"/>
    <mergeCell ref="B2:L2"/>
    <mergeCell ref="B3:L3"/>
    <mergeCell ref="I4:J4"/>
    <mergeCell ref="H5:J5"/>
    <mergeCell ref="K5:L5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9:E19"/>
    <mergeCell ref="B20:B21"/>
    <mergeCell ref="C20:C21"/>
    <mergeCell ref="D20:D21"/>
    <mergeCell ref="E20:E21"/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31" workbookViewId="0">
      <selection activeCell="B47" sqref="B47"/>
    </sheetView>
  </sheetViews>
  <sheetFormatPr defaultRowHeight="15" x14ac:dyDescent="0.25"/>
  <cols>
    <col min="1" max="1" width="2.570312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313" t="s">
        <v>27</v>
      </c>
      <c r="I20" s="313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mL+dcwi3kTVg5MrQddlOM5+O1hSvqj/dWrAvR3KlUqlSzQO9dmgF69kXT/5h7UjtRAamhZWBflko2yqU7dBM0Q==" saltValue="vel+zsF3l8eGDxg3mIy4wQ==" spinCount="100000" sheet="1" insertRows="0" deleteRows="0"/>
  <mergeCells count="43">
    <mergeCell ref="B1:L1"/>
    <mergeCell ref="B2:L2"/>
    <mergeCell ref="B3:L3"/>
    <mergeCell ref="I4:J4"/>
    <mergeCell ref="H5:J5"/>
    <mergeCell ref="K5:L5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9:E19"/>
    <mergeCell ref="B20:B21"/>
    <mergeCell ref="C20:C21"/>
    <mergeCell ref="D20:D21"/>
    <mergeCell ref="E20:E21"/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8" workbookViewId="0">
      <selection activeCell="B36" sqref="B36"/>
    </sheetView>
  </sheetViews>
  <sheetFormatPr defaultRowHeight="15" x14ac:dyDescent="0.25"/>
  <cols>
    <col min="1" max="1" width="2.8554687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Ri1668uI5FSDLYxhtKoHcm0Spta2kRi1/BJst3Ll7LuhHvbUEcgHwsvBEJyOSvX8aexcdgtrQjC5i+y0Dy67ww==" saltValue="q40ijsTpsGsEJ/Z+JEJA1w==" spinCount="100000" sheet="1" insertRows="0" deleteRows="0"/>
  <mergeCells count="43">
    <mergeCell ref="B1:L1"/>
    <mergeCell ref="B2:L2"/>
    <mergeCell ref="B3:L3"/>
    <mergeCell ref="I4:J4"/>
    <mergeCell ref="H5:J5"/>
    <mergeCell ref="K5:L5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9:E19"/>
    <mergeCell ref="B20:B21"/>
    <mergeCell ref="C20:C21"/>
    <mergeCell ref="D20:D21"/>
    <mergeCell ref="E20:E21"/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8" workbookViewId="0">
      <selection activeCell="B35" sqref="B35"/>
    </sheetView>
  </sheetViews>
  <sheetFormatPr defaultRowHeight="15" x14ac:dyDescent="0.25"/>
  <cols>
    <col min="1" max="1" width="2.85546875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FQxTfJgwp/uO4a5F2laPMji/AiQ0Awqk8aAqetwhitgaxvPJICzhSq7vNoSQANTDYtTH5iz+AChHjihFwlO26Q==" saltValue="6ap10+17y4pot8I+5ZrmKA==" spinCount="100000" sheet="1" insertRows="0" deleteRows="0"/>
  <mergeCells count="43">
    <mergeCell ref="B1:L1"/>
    <mergeCell ref="B2:L2"/>
    <mergeCell ref="B3:L3"/>
    <mergeCell ref="I4:J4"/>
    <mergeCell ref="H5:J5"/>
    <mergeCell ref="K5:L5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9:E19"/>
    <mergeCell ref="B20:B21"/>
    <mergeCell ref="C20:C21"/>
    <mergeCell ref="D20:D21"/>
    <mergeCell ref="E20:E21"/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rightToLeft="1" topLeftCell="A25" workbookViewId="0">
      <selection activeCell="B34" sqref="B34:C34"/>
    </sheetView>
  </sheetViews>
  <sheetFormatPr defaultRowHeight="15" x14ac:dyDescent="0.25"/>
  <cols>
    <col min="1" max="1" width="3" customWidth="1"/>
    <col min="2" max="2" width="18" customWidth="1"/>
    <col min="3" max="3" width="32.7109375" customWidth="1"/>
    <col min="4" max="4" width="18.28515625" customWidth="1"/>
    <col min="5" max="5" width="18.7109375" customWidth="1"/>
    <col min="6" max="6" width="16.140625" customWidth="1"/>
    <col min="7" max="7" width="17.42578125" customWidth="1"/>
    <col min="8" max="10" width="12.7109375" customWidth="1"/>
    <col min="11" max="11" width="14.28515625" customWidth="1"/>
    <col min="12" max="12" width="35.28515625" customWidth="1"/>
    <col min="13" max="13" width="7.5703125" customWidth="1"/>
  </cols>
  <sheetData>
    <row r="1" spans="2:12" ht="21" customHeight="1" thickTop="1" x14ac:dyDescent="0.25">
      <c r="B1" s="297" t="s">
        <v>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7.25" customHeight="1" x14ac:dyDescent="0.25">
      <c r="B2" s="300" t="s">
        <v>1</v>
      </c>
      <c r="C2" s="301"/>
      <c r="D2" s="301"/>
      <c r="E2" s="301"/>
      <c r="F2" s="301"/>
      <c r="G2" s="301"/>
      <c r="H2" s="301"/>
      <c r="I2" s="301"/>
      <c r="J2" s="301"/>
      <c r="K2" s="301"/>
      <c r="L2" s="302"/>
    </row>
    <row r="3" spans="2:12" ht="24" customHeight="1" thickBot="1" x14ac:dyDescent="0.3">
      <c r="B3" s="303" t="s">
        <v>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2" ht="22.5" customHeight="1" x14ac:dyDescent="0.25">
      <c r="B4" s="1" t="s">
        <v>3</v>
      </c>
      <c r="C4" s="2"/>
      <c r="D4" s="3" t="s">
        <v>4</v>
      </c>
      <c r="E4" s="2"/>
      <c r="F4" s="3" t="s">
        <v>5</v>
      </c>
      <c r="G4" s="2"/>
      <c r="H4" s="3" t="s">
        <v>6</v>
      </c>
      <c r="I4" s="306"/>
      <c r="J4" s="307"/>
      <c r="K4" s="3" t="s">
        <v>7</v>
      </c>
      <c r="L4" s="4"/>
    </row>
    <row r="5" spans="2:12" ht="21" customHeight="1" x14ac:dyDescent="0.25">
      <c r="B5" s="5" t="s">
        <v>8</v>
      </c>
      <c r="C5" s="6"/>
      <c r="D5" s="7" t="s">
        <v>9</v>
      </c>
      <c r="E5" s="6"/>
      <c r="F5" s="7" t="s">
        <v>10</v>
      </c>
      <c r="G5" s="6"/>
      <c r="H5" s="308" t="s">
        <v>11</v>
      </c>
      <c r="I5" s="309"/>
      <c r="J5" s="309"/>
      <c r="K5" s="310">
        <v>4</v>
      </c>
      <c r="L5" s="311"/>
    </row>
    <row r="6" spans="2:12" ht="22.5" customHeight="1" x14ac:dyDescent="0.25">
      <c r="B6" s="10" t="s">
        <v>12</v>
      </c>
      <c r="C6" s="6"/>
      <c r="D6" s="11" t="s">
        <v>13</v>
      </c>
      <c r="E6" s="12"/>
      <c r="F6" s="8" t="s">
        <v>14</v>
      </c>
      <c r="G6" s="6"/>
      <c r="H6" s="285" t="s">
        <v>15</v>
      </c>
      <c r="I6" s="285"/>
      <c r="J6" s="285"/>
      <c r="K6" s="287" t="s">
        <v>16</v>
      </c>
      <c r="L6" s="288"/>
    </row>
    <row r="7" spans="2:12" ht="23.25" customHeight="1" thickBot="1" x14ac:dyDescent="0.3">
      <c r="B7" s="13" t="s">
        <v>17</v>
      </c>
      <c r="C7" s="14"/>
      <c r="D7" s="15" t="s">
        <v>18</v>
      </c>
      <c r="E7" s="14"/>
      <c r="F7" s="16" t="s">
        <v>19</v>
      </c>
      <c r="G7" s="17"/>
      <c r="H7" s="286"/>
      <c r="I7" s="286"/>
      <c r="J7" s="286"/>
      <c r="K7" s="289"/>
      <c r="L7" s="290"/>
    </row>
    <row r="8" spans="2:12" ht="25.5" customHeight="1" x14ac:dyDescent="0.25">
      <c r="B8" s="291" t="s">
        <v>20</v>
      </c>
      <c r="C8" s="292"/>
      <c r="D8" s="292"/>
      <c r="E8" s="292"/>
      <c r="F8" s="292"/>
      <c r="G8" s="292"/>
      <c r="H8" s="292"/>
      <c r="I8" s="292"/>
      <c r="J8" s="292"/>
      <c r="K8" s="292"/>
      <c r="L8" s="293"/>
    </row>
    <row r="9" spans="2:12" ht="18.75" x14ac:dyDescent="0.25">
      <c r="B9" s="294" t="s">
        <v>21</v>
      </c>
      <c r="C9" s="295" t="s">
        <v>22</v>
      </c>
      <c r="D9" s="295" t="s">
        <v>23</v>
      </c>
      <c r="E9" s="295" t="s">
        <v>24</v>
      </c>
      <c r="F9" s="295" t="s">
        <v>25</v>
      </c>
      <c r="G9" s="295" t="s">
        <v>26</v>
      </c>
      <c r="H9" s="295" t="s">
        <v>27</v>
      </c>
      <c r="I9" s="295"/>
      <c r="J9" s="263" t="s">
        <v>28</v>
      </c>
      <c r="K9" s="264"/>
      <c r="L9" s="296" t="s">
        <v>29</v>
      </c>
    </row>
    <row r="10" spans="2:12" ht="18.75" x14ac:dyDescent="0.25">
      <c r="B10" s="259"/>
      <c r="C10" s="261"/>
      <c r="D10" s="261"/>
      <c r="E10" s="261"/>
      <c r="F10" s="261"/>
      <c r="G10" s="261"/>
      <c r="H10" s="18" t="s">
        <v>30</v>
      </c>
      <c r="I10" s="18" t="s">
        <v>31</v>
      </c>
      <c r="J10" s="19" t="s">
        <v>32</v>
      </c>
      <c r="K10" s="18" t="s">
        <v>33</v>
      </c>
      <c r="L10" s="268"/>
    </row>
    <row r="11" spans="2:12" s="64" customFormat="1" ht="26.25" customHeight="1" x14ac:dyDescent="0.25">
      <c r="B11" s="20"/>
      <c r="C11" s="21"/>
      <c r="D11" s="21"/>
      <c r="E11" s="21"/>
      <c r="F11" s="21"/>
      <c r="G11" s="22">
        <v>1</v>
      </c>
      <c r="H11" s="23"/>
      <c r="I11" s="24">
        <f>H11*G11</f>
        <v>0</v>
      </c>
      <c r="J11" s="25">
        <v>1</v>
      </c>
      <c r="K11" s="24">
        <f>J11*G11</f>
        <v>1</v>
      </c>
      <c r="L11" s="26"/>
    </row>
    <row r="12" spans="2:12" s="64" customFormat="1" ht="24" customHeight="1" x14ac:dyDescent="0.25">
      <c r="B12" s="27"/>
      <c r="C12" s="28"/>
      <c r="D12" s="28"/>
      <c r="E12" s="28"/>
      <c r="F12" s="28"/>
      <c r="G12" s="29"/>
      <c r="H12" s="30"/>
      <c r="I12" s="24">
        <f>H12*G12</f>
        <v>0</v>
      </c>
      <c r="J12" s="25">
        <v>1</v>
      </c>
      <c r="K12" s="24">
        <f>J12*G12</f>
        <v>0</v>
      </c>
      <c r="L12" s="31"/>
    </row>
    <row r="13" spans="2:12" s="64" customFormat="1" ht="27" customHeight="1" thickBot="1" x14ac:dyDescent="0.3">
      <c r="B13" s="27"/>
      <c r="C13" s="28"/>
      <c r="D13" s="28"/>
      <c r="E13" s="28"/>
      <c r="F13" s="28"/>
      <c r="G13" s="29"/>
      <c r="H13" s="30"/>
      <c r="I13" s="32">
        <f>H13*G13</f>
        <v>0</v>
      </c>
      <c r="J13" s="25">
        <v>1</v>
      </c>
      <c r="K13" s="32">
        <f>J13*G13</f>
        <v>0</v>
      </c>
      <c r="L13" s="31"/>
    </row>
    <row r="14" spans="2:12" ht="21" x14ac:dyDescent="0.25">
      <c r="B14" s="33" t="s">
        <v>34</v>
      </c>
      <c r="C14" s="34"/>
      <c r="D14" s="34"/>
      <c r="E14" s="34"/>
      <c r="F14" s="34"/>
      <c r="G14" s="34" t="s">
        <v>35</v>
      </c>
      <c r="H14" s="35"/>
      <c r="I14" s="36">
        <f>SUM(I11:I13)</f>
        <v>0</v>
      </c>
      <c r="J14" s="37">
        <f>SUM(J11:J13)</f>
        <v>3</v>
      </c>
      <c r="K14" s="36">
        <f>SUM(K11:K13)</f>
        <v>1</v>
      </c>
      <c r="L14" s="38"/>
    </row>
    <row r="15" spans="2:12" ht="21" x14ac:dyDescent="0.25">
      <c r="B15" s="273" t="s">
        <v>36</v>
      </c>
      <c r="C15" s="274"/>
      <c r="D15" s="274"/>
      <c r="E15" s="274"/>
      <c r="F15" s="274"/>
      <c r="G15" s="274"/>
      <c r="H15" s="275"/>
      <c r="I15" s="39" t="s">
        <v>37</v>
      </c>
      <c r="J15" s="40"/>
      <c r="K15" s="41">
        <f>K14*J15</f>
        <v>0</v>
      </c>
      <c r="L15" s="26"/>
    </row>
    <row r="16" spans="2:12" ht="21" x14ac:dyDescent="0.25">
      <c r="B16" s="276" t="s">
        <v>38</v>
      </c>
      <c r="C16" s="277"/>
      <c r="D16" s="277"/>
      <c r="E16" s="277"/>
      <c r="F16" s="277"/>
      <c r="G16" s="277"/>
      <c r="H16" s="278"/>
      <c r="I16" s="42" t="s">
        <v>39</v>
      </c>
      <c r="J16" s="40"/>
      <c r="K16" s="41">
        <f>(K14+K15)*J16</f>
        <v>0</v>
      </c>
      <c r="L16" s="26"/>
    </row>
    <row r="17" spans="2:15" ht="21.75" thickBot="1" x14ac:dyDescent="0.3">
      <c r="B17" s="279" t="s">
        <v>40</v>
      </c>
      <c r="C17" s="280"/>
      <c r="D17" s="280"/>
      <c r="E17" s="280"/>
      <c r="F17" s="280"/>
      <c r="G17" s="280"/>
      <c r="H17" s="281"/>
      <c r="I17" s="43" t="s">
        <v>41</v>
      </c>
      <c r="J17" s="44"/>
      <c r="K17" s="45">
        <f>(K14+K15+K16)*J17</f>
        <v>0</v>
      </c>
      <c r="L17" s="31"/>
    </row>
    <row r="18" spans="2:15" ht="21.75" thickBot="1" x14ac:dyDescent="0.3">
      <c r="B18" s="282" t="s">
        <v>42</v>
      </c>
      <c r="C18" s="283"/>
      <c r="D18" s="283"/>
      <c r="E18" s="283"/>
      <c r="F18" s="283"/>
      <c r="G18" s="283"/>
      <c r="H18" s="283"/>
      <c r="I18" s="283"/>
      <c r="J18" s="284"/>
      <c r="K18" s="46">
        <f>SUM(K14:K17)</f>
        <v>1</v>
      </c>
      <c r="L18" s="47"/>
      <c r="O18" s="76"/>
    </row>
    <row r="19" spans="2:15" ht="30" x14ac:dyDescent="0.25">
      <c r="B19" s="247" t="s">
        <v>136</v>
      </c>
      <c r="C19" s="248"/>
      <c r="D19" s="248"/>
      <c r="E19" s="248"/>
      <c r="F19" s="231" t="s">
        <v>133</v>
      </c>
      <c r="G19" s="230" t="s">
        <v>134</v>
      </c>
      <c r="H19" s="231" t="s">
        <v>135</v>
      </c>
      <c r="I19" s="230" t="s">
        <v>134</v>
      </c>
      <c r="J19" s="216"/>
      <c r="K19" s="216"/>
      <c r="L19" s="215"/>
    </row>
    <row r="20" spans="2:15" ht="18.75" x14ac:dyDescent="0.25">
      <c r="B20" s="259" t="s">
        <v>21</v>
      </c>
      <c r="C20" s="261" t="s">
        <v>22</v>
      </c>
      <c r="D20" s="261" t="s">
        <v>23</v>
      </c>
      <c r="E20" s="261" t="s">
        <v>24</v>
      </c>
      <c r="F20" s="261" t="s">
        <v>25</v>
      </c>
      <c r="G20" s="261" t="s">
        <v>26</v>
      </c>
      <c r="H20" s="261" t="s">
        <v>27</v>
      </c>
      <c r="I20" s="261"/>
      <c r="J20" s="263" t="s">
        <v>28</v>
      </c>
      <c r="K20" s="264"/>
      <c r="L20" s="268" t="s">
        <v>29</v>
      </c>
    </row>
    <row r="21" spans="2:15" ht="18.75" x14ac:dyDescent="0.25">
      <c r="B21" s="260"/>
      <c r="C21" s="262"/>
      <c r="D21" s="262"/>
      <c r="E21" s="262"/>
      <c r="F21" s="262"/>
      <c r="G21" s="262"/>
      <c r="H21" s="48" t="s">
        <v>30</v>
      </c>
      <c r="I21" s="48" t="s">
        <v>31</v>
      </c>
      <c r="J21" s="48" t="s">
        <v>32</v>
      </c>
      <c r="K21" s="48" t="s">
        <v>33</v>
      </c>
      <c r="L21" s="269"/>
    </row>
    <row r="22" spans="2:15" s="64" customFormat="1" ht="24.75" customHeight="1" x14ac:dyDescent="0.25">
      <c r="B22" s="20"/>
      <c r="C22" s="21"/>
      <c r="D22" s="21"/>
      <c r="E22" s="21"/>
      <c r="F22" s="21"/>
      <c r="G22" s="22"/>
      <c r="H22" s="23"/>
      <c r="I22" s="24">
        <f>H22*G22</f>
        <v>0</v>
      </c>
      <c r="J22" s="25"/>
      <c r="K22" s="24">
        <f t="shared" ref="K22:K24" si="0">J22*G22</f>
        <v>0</v>
      </c>
      <c r="L22" s="26"/>
    </row>
    <row r="23" spans="2:15" s="64" customFormat="1" ht="23.25" customHeight="1" x14ac:dyDescent="0.25">
      <c r="B23" s="20"/>
      <c r="C23" s="21"/>
      <c r="D23" s="21"/>
      <c r="E23" s="21"/>
      <c r="F23" s="21"/>
      <c r="G23" s="22"/>
      <c r="H23" s="23"/>
      <c r="I23" s="24">
        <f>H23*G23</f>
        <v>0</v>
      </c>
      <c r="J23" s="25"/>
      <c r="K23" s="24">
        <f t="shared" si="0"/>
        <v>0</v>
      </c>
      <c r="L23" s="26"/>
    </row>
    <row r="24" spans="2:15" s="64" customFormat="1" ht="25.5" customHeight="1" thickBot="1" x14ac:dyDescent="0.3">
      <c r="B24" s="27"/>
      <c r="C24" s="28"/>
      <c r="D24" s="28"/>
      <c r="E24" s="28"/>
      <c r="F24" s="28"/>
      <c r="G24" s="29"/>
      <c r="H24" s="30"/>
      <c r="I24" s="32">
        <f t="shared" ref="I24" si="1">H24*G24</f>
        <v>0</v>
      </c>
      <c r="J24" s="49"/>
      <c r="K24" s="32">
        <f t="shared" si="0"/>
        <v>0</v>
      </c>
      <c r="L24" s="31"/>
    </row>
    <row r="25" spans="2:15" ht="21" x14ac:dyDescent="0.25">
      <c r="B25" s="312" t="s">
        <v>34</v>
      </c>
      <c r="C25" s="271"/>
      <c r="D25" s="271"/>
      <c r="E25" s="271"/>
      <c r="F25" s="271"/>
      <c r="G25" s="271"/>
      <c r="H25" s="272"/>
      <c r="I25" s="36">
        <f>SUM(I22:I24)</f>
        <v>0</v>
      </c>
      <c r="J25" s="37">
        <f>SUM(J22:J24)</f>
        <v>0</v>
      </c>
      <c r="K25" s="36">
        <f>SUM(K22:K24)</f>
        <v>0</v>
      </c>
      <c r="L25" s="38"/>
    </row>
    <row r="26" spans="2:15" ht="21" x14ac:dyDescent="0.25">
      <c r="B26" s="273" t="s">
        <v>36</v>
      </c>
      <c r="C26" s="274"/>
      <c r="D26" s="274"/>
      <c r="E26" s="274"/>
      <c r="F26" s="274"/>
      <c r="G26" s="274"/>
      <c r="H26" s="275"/>
      <c r="I26" s="39" t="s">
        <v>37</v>
      </c>
      <c r="J26" s="40"/>
      <c r="K26" s="41">
        <f>K25*J26</f>
        <v>0</v>
      </c>
      <c r="L26" s="26"/>
    </row>
    <row r="27" spans="2:15" ht="21" x14ac:dyDescent="0.25">
      <c r="B27" s="276" t="s">
        <v>38</v>
      </c>
      <c r="C27" s="277"/>
      <c r="D27" s="277"/>
      <c r="E27" s="277"/>
      <c r="F27" s="277"/>
      <c r="G27" s="277"/>
      <c r="H27" s="278"/>
      <c r="I27" s="42" t="s">
        <v>39</v>
      </c>
      <c r="J27" s="40"/>
      <c r="K27" s="41">
        <f>(K25+K26)*J27</f>
        <v>0</v>
      </c>
      <c r="L27" s="26"/>
    </row>
    <row r="28" spans="2:15" ht="21.75" thickBot="1" x14ac:dyDescent="0.3">
      <c r="B28" s="279" t="s">
        <v>40</v>
      </c>
      <c r="C28" s="280"/>
      <c r="D28" s="280"/>
      <c r="E28" s="280"/>
      <c r="F28" s="280"/>
      <c r="G28" s="280"/>
      <c r="H28" s="281"/>
      <c r="I28" s="43" t="s">
        <v>41</v>
      </c>
      <c r="J28" s="44"/>
      <c r="K28" s="45">
        <f>(K25+K26+K27)*J28</f>
        <v>0</v>
      </c>
      <c r="L28" s="31"/>
    </row>
    <row r="29" spans="2:15" ht="21.75" thickBot="1" x14ac:dyDescent="0.3">
      <c r="B29" s="265" t="s">
        <v>43</v>
      </c>
      <c r="C29" s="266"/>
      <c r="D29" s="266"/>
      <c r="E29" s="266"/>
      <c r="F29" s="266"/>
      <c r="G29" s="266"/>
      <c r="H29" s="266"/>
      <c r="I29" s="266"/>
      <c r="J29" s="267"/>
      <c r="K29" s="50">
        <f>SUM(K25:K28)</f>
        <v>0</v>
      </c>
      <c r="L29" s="51"/>
    </row>
    <row r="30" spans="2:15" ht="24.75" thickTop="1" x14ac:dyDescent="0.25">
      <c r="B30" s="257" t="s">
        <v>44</v>
      </c>
      <c r="C30" s="258"/>
      <c r="D30" s="258"/>
      <c r="E30" s="258"/>
      <c r="F30" s="258"/>
      <c r="G30" s="258"/>
      <c r="H30" s="258"/>
      <c r="I30" s="258"/>
      <c r="J30" s="258"/>
      <c r="K30" s="52">
        <f>K18+K29</f>
        <v>1</v>
      </c>
      <c r="L30" s="53"/>
    </row>
    <row r="31" spans="2:15" ht="24.75" thickBot="1" x14ac:dyDescent="0.3">
      <c r="B31" s="249" t="s">
        <v>45</v>
      </c>
      <c r="C31" s="250"/>
      <c r="D31" s="250"/>
      <c r="E31" s="250"/>
      <c r="F31" s="250"/>
      <c r="G31" s="250"/>
      <c r="H31" s="250"/>
      <c r="I31" s="250"/>
      <c r="J31" s="251"/>
      <c r="K31" s="54">
        <f>K30/K5</f>
        <v>0.25</v>
      </c>
      <c r="L31" s="55"/>
    </row>
    <row r="32" spans="2:15" ht="6" customHeight="1" thickTop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99"/>
    </row>
    <row r="33" spans="2:13" ht="52.5" customHeight="1" x14ac:dyDescent="0.25">
      <c r="B33" s="60" t="s">
        <v>46</v>
      </c>
      <c r="C33" s="61" t="s">
        <v>47</v>
      </c>
      <c r="D33" s="61" t="s">
        <v>48</v>
      </c>
      <c r="E33" s="61"/>
      <c r="F33" s="61" t="s">
        <v>49</v>
      </c>
      <c r="G33" s="61"/>
      <c r="H33" s="252" t="s">
        <v>50</v>
      </c>
      <c r="I33" s="252"/>
      <c r="J33" s="252"/>
      <c r="K33" s="61"/>
      <c r="L33" s="99" t="s">
        <v>51</v>
      </c>
    </row>
    <row r="34" spans="2:13" ht="142.5" customHeight="1" thickBot="1" x14ac:dyDescent="0.3">
      <c r="B34" s="253" t="s">
        <v>146</v>
      </c>
      <c r="C34" s="254"/>
      <c r="D34" s="209"/>
      <c r="E34" s="209"/>
      <c r="F34" s="210"/>
      <c r="G34" s="210"/>
      <c r="H34" s="255"/>
      <c r="I34" s="255"/>
      <c r="J34" s="254"/>
      <c r="K34" s="256"/>
      <c r="L34" s="212" t="s">
        <v>52</v>
      </c>
      <c r="M34" s="61"/>
    </row>
    <row r="35" spans="2:13" ht="15.75" thickTop="1" x14ac:dyDescent="0.25"/>
  </sheetData>
  <sheetProtection algorithmName="SHA-512" hashValue="5rHQ3hZHpgfwU6+KnhwmZMp05Psae+6v1WTxcrQDpEQGV8Es32RsVCYPKG1g6+zm+pdQQYmQUkpKPDMGCJP8pw==" saltValue="KqoiRjq7cBv8Dy6wjtl0IA==" spinCount="100000" sheet="1" insertRows="0" deleteRows="0"/>
  <mergeCells count="43">
    <mergeCell ref="B1:L1"/>
    <mergeCell ref="B2:L2"/>
    <mergeCell ref="B3:L3"/>
    <mergeCell ref="I4:J4"/>
    <mergeCell ref="H5:J5"/>
    <mergeCell ref="K5:L5"/>
    <mergeCell ref="B18:J18"/>
    <mergeCell ref="H6:J7"/>
    <mergeCell ref="K6:L7"/>
    <mergeCell ref="B8:L8"/>
    <mergeCell ref="B9:B10"/>
    <mergeCell ref="C9:C10"/>
    <mergeCell ref="D9:D10"/>
    <mergeCell ref="E9:E10"/>
    <mergeCell ref="F9:F10"/>
    <mergeCell ref="G9:G10"/>
    <mergeCell ref="H9:I9"/>
    <mergeCell ref="J9:K9"/>
    <mergeCell ref="L9:L10"/>
    <mergeCell ref="B15:H15"/>
    <mergeCell ref="B16:H16"/>
    <mergeCell ref="B17:H17"/>
    <mergeCell ref="B19:E19"/>
    <mergeCell ref="B20:B21"/>
    <mergeCell ref="C20:C21"/>
    <mergeCell ref="D20:D21"/>
    <mergeCell ref="E20:E21"/>
    <mergeCell ref="J20:K20"/>
    <mergeCell ref="L20:L21"/>
    <mergeCell ref="B25:H25"/>
    <mergeCell ref="B34:C34"/>
    <mergeCell ref="H34:I34"/>
    <mergeCell ref="J34:K34"/>
    <mergeCell ref="B27:H27"/>
    <mergeCell ref="B28:H28"/>
    <mergeCell ref="B29:J29"/>
    <mergeCell ref="B30:J30"/>
    <mergeCell ref="B31:J31"/>
    <mergeCell ref="H33:J33"/>
    <mergeCell ref="B26:H26"/>
    <mergeCell ref="F20:F21"/>
    <mergeCell ref="G20:G21"/>
    <mergeCell ref="H20:I20"/>
  </mergeCells>
  <pageMargins left="0.7" right="0.7" top="0.75" bottom="0.75" header="0.3" footer="0.3"/>
  <pageSetup scale="58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راهنما</vt:lpstr>
      <vt:lpstr>تغییرمقادیر آیتم های پایه (1)</vt:lpstr>
      <vt:lpstr>تغییرمقادیر آیتم های پایه (2)</vt:lpstr>
      <vt:lpstr>تغییرمقادیر آیتم های پایه (3)</vt:lpstr>
      <vt:lpstr>تغییرمقادیر آیتم های پایه (4)</vt:lpstr>
      <vt:lpstr>تغییرمقادیر آیتم های پایه (5)</vt:lpstr>
      <vt:lpstr>تغییرمقادیر آیتم های پایه (6)</vt:lpstr>
      <vt:lpstr>تغییرمقادیر آیتم های پایه (7)</vt:lpstr>
      <vt:lpstr>تغییرمقادیر آیتم های پایه (8)</vt:lpstr>
      <vt:lpstr>تغییرمقادیر آیتم های پایه (9)</vt:lpstr>
      <vt:lpstr>تغییرمقادیر آیتم های پایه (10)</vt:lpstr>
      <vt:lpstr>تغییرمقادیر آیتم های پایه (11)</vt:lpstr>
      <vt:lpstr>تغییرمقادیر آیتم های پایه (12)</vt:lpstr>
      <vt:lpstr>تغییرمقادیر آیتم های پایه (13)</vt:lpstr>
      <vt:lpstr>تغییرمقادیر آیتم های پایه (14)</vt:lpstr>
      <vt:lpstr>تغییرمقادیر آیتم های پایه (15)</vt:lpstr>
      <vt:lpstr>تغییرمقادیر آیتم های پایه (16)</vt:lpstr>
      <vt:lpstr>تغییرمقادیر آیتم های پایه (17)</vt:lpstr>
      <vt:lpstr>تغییرمقادیر آیتم های پایه (18)</vt:lpstr>
      <vt:lpstr>تغییرمقادیر آیتم های پایه (19)</vt:lpstr>
      <vt:lpstr>تغییرمقادیر آیتم های پایه (20)</vt:lpstr>
      <vt:lpstr>تغییرمقادیر آیتم های پایه (21)</vt:lpstr>
      <vt:lpstr>تغییرمقادیر آیتم های پایه (22)</vt:lpstr>
      <vt:lpstr>تغییرمقادیر آیتم های پایه (23)</vt:lpstr>
      <vt:lpstr>تغییرمقادیر آیتم های پایه (24)</vt:lpstr>
      <vt:lpstr>تغییرمقادیر آیتم های پایه (25)</vt:lpstr>
      <vt:lpstr>تغییرمقادیر آیتم های پایه (26)</vt:lpstr>
      <vt:lpstr>تغییرمقادیر آیتم های پایه (27)</vt:lpstr>
      <vt:lpstr>تغییرمقادیر آیتم های پایه (28)</vt:lpstr>
      <vt:lpstr>تغییرمقادیر آیتم های پایه (29)</vt:lpstr>
      <vt:lpstr>تغییرمقادیر آیتم های پایه (30)</vt:lpstr>
      <vt:lpstr>فاکتوری</vt:lpstr>
      <vt:lpstr>افزایش مقادیر ستاره دار (1)</vt:lpstr>
      <vt:lpstr>افزایش مقادیر ستاره دار (2)</vt:lpstr>
      <vt:lpstr>افزایش مقادیر ستاره دار (3)</vt:lpstr>
      <vt:lpstr>افزایش مقادیر ستاره دار (4)</vt:lpstr>
      <vt:lpstr>افزایش مقادیر ستاره دار (5)</vt:lpstr>
      <vt:lpstr>کاهش مقادیر ستاره دار</vt:lpstr>
      <vt:lpstr>قیمت جدید</vt:lpstr>
      <vt:lpstr>خلاصه تغییرات مقادیر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360484</dc:creator>
  <cp:lastModifiedBy>10066</cp:lastModifiedBy>
  <cp:lastPrinted>2025-08-16T08:02:59Z</cp:lastPrinted>
  <dcterms:created xsi:type="dcterms:W3CDTF">2025-08-16T06:59:14Z</dcterms:created>
  <dcterms:modified xsi:type="dcterms:W3CDTF">2025-09-28T07:44:32Z</dcterms:modified>
</cp:coreProperties>
</file>